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0bb609e09cce73/Desktop/"/>
    </mc:Choice>
  </mc:AlternateContent>
  <xr:revisionPtr revIDLastSave="0" documentId="8_{F1B14E18-5A72-4511-838F-DEA361E17BDE}" xr6:coauthVersionLast="47" xr6:coauthVersionMax="47" xr10:uidLastSave="{00000000-0000-0000-0000-000000000000}"/>
  <bookViews>
    <workbookView xWindow="-108" yWindow="-108" windowWidth="23256" windowHeight="12456" xr2:uid="{2F7D0CFD-2BF7-400A-88F3-C475B55EB788}"/>
  </bookViews>
  <sheets>
    <sheet name="March 31st, 2023" sheetId="1" r:id="rId1"/>
  </sheets>
  <definedNames>
    <definedName name="_xlnm.Print_Area" localSheetId="0">'March 31st, 2023'!$A$1:$X$49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1" l="1"/>
  <c r="S46" i="1"/>
  <c r="P46" i="1"/>
  <c r="J45" i="1"/>
  <c r="G45" i="1"/>
  <c r="D45" i="1"/>
  <c r="J35" i="1"/>
  <c r="G35" i="1"/>
  <c r="G46" i="1" s="1"/>
  <c r="D35" i="1"/>
  <c r="P30" i="1"/>
  <c r="J18" i="1"/>
  <c r="J46" i="1" s="1"/>
  <c r="D18" i="1"/>
  <c r="D46" i="1" s="1"/>
  <c r="M47" i="1" s="1"/>
</calcChain>
</file>

<file path=xl/sharedStrings.xml><?xml version="1.0" encoding="utf-8"?>
<sst xmlns="http://schemas.openxmlformats.org/spreadsheetml/2006/main" count="82" uniqueCount="74">
  <si>
    <t>Petrolia Minor Hockey Association                                                                                                                                                                                                      Profit and Loss Statement                                                                                                                                                                                                                March 31st, 2022 - - 2023</t>
  </si>
  <si>
    <t>Income</t>
  </si>
  <si>
    <t xml:space="preserve"> CURRENT                                                      22-23 Season</t>
  </si>
  <si>
    <t>22-23 Budget</t>
  </si>
  <si>
    <t xml:space="preserve"> PREV                                                          21-22 Year</t>
  </si>
  <si>
    <t>Expense</t>
  </si>
  <si>
    <t>Notes</t>
  </si>
  <si>
    <t>Bingo</t>
  </si>
  <si>
    <t>Advertising</t>
  </si>
  <si>
    <t>Donations</t>
  </si>
  <si>
    <t>Bank Charges</t>
  </si>
  <si>
    <t>Team donation sent to team</t>
  </si>
  <si>
    <t>Clinics - Bench Staff</t>
  </si>
  <si>
    <t>Benevity</t>
  </si>
  <si>
    <t>Clinics - Players</t>
  </si>
  <si>
    <t>Petrolia Lions Club</t>
  </si>
  <si>
    <t>Equipment</t>
  </si>
  <si>
    <t>Wayne Hunter Memorial</t>
  </si>
  <si>
    <t>Funds Borrowed</t>
  </si>
  <si>
    <t xml:space="preserve">Sarnia Sting </t>
  </si>
  <si>
    <t>Game Sheets</t>
  </si>
  <si>
    <t>Team Donations</t>
  </si>
  <si>
    <t>Clinics - Refs</t>
  </si>
  <si>
    <t>50/50 Farmers Market</t>
  </si>
  <si>
    <t>Gate Keepers</t>
  </si>
  <si>
    <t>Total Donations</t>
  </si>
  <si>
    <t>Ice</t>
  </si>
  <si>
    <t>Fundraising</t>
  </si>
  <si>
    <t>DONATIONS</t>
  </si>
  <si>
    <t>Reconcilliation Discrepancy</t>
  </si>
  <si>
    <t>Credited to Expenses</t>
  </si>
  <si>
    <t>Gate</t>
  </si>
  <si>
    <t>Ice Scheduler</t>
  </si>
  <si>
    <t>Interest Revenue</t>
  </si>
  <si>
    <t>Treasurer</t>
  </si>
  <si>
    <t>Lotto</t>
  </si>
  <si>
    <t>Insurance</t>
  </si>
  <si>
    <t>League Fees Other</t>
  </si>
  <si>
    <t>Registration</t>
  </si>
  <si>
    <t>League Fees</t>
  </si>
  <si>
    <t>Return of Borrowed Funds</t>
  </si>
  <si>
    <t>OMHA</t>
  </si>
  <si>
    <t>Silver Stick Income</t>
  </si>
  <si>
    <t>SHAMROCK</t>
  </si>
  <si>
    <t>4-COUNTY</t>
  </si>
  <si>
    <t>Team Registration (Refunds)</t>
  </si>
  <si>
    <t>OMHA - REFUNDS (CREDITS)</t>
  </si>
  <si>
    <t xml:space="preserve">Team Registration   </t>
  </si>
  <si>
    <t>Total League Fees</t>
  </si>
  <si>
    <t>Sponsorship</t>
  </si>
  <si>
    <t>Lotto Expenses</t>
  </si>
  <si>
    <t>Meeting Expenses</t>
  </si>
  <si>
    <t>Misc. Expenses</t>
  </si>
  <si>
    <t>Other Income</t>
  </si>
  <si>
    <t>Office &amp; Postage</t>
  </si>
  <si>
    <t>Total SilverStick Income</t>
  </si>
  <si>
    <t>Referees</t>
  </si>
  <si>
    <t>Sponsorships</t>
  </si>
  <si>
    <t>Registration Refunds</t>
  </si>
  <si>
    <t>Team Sponsorship</t>
  </si>
  <si>
    <t>SilverStick Expenses</t>
  </si>
  <si>
    <t>Developmental Income</t>
  </si>
  <si>
    <t>Tournament Fees</t>
  </si>
  <si>
    <t>Misc Revenue  - CERS</t>
  </si>
  <si>
    <t>Website Fees</t>
  </si>
  <si>
    <t>Provincial Funding                        (Return to Hockey)</t>
  </si>
  <si>
    <t>Wind Up</t>
  </si>
  <si>
    <t xml:space="preserve">PMHA Tournament </t>
  </si>
  <si>
    <t>Team Registration</t>
  </si>
  <si>
    <t>PMHA Tournament Expense</t>
  </si>
  <si>
    <t>Total</t>
  </si>
  <si>
    <t>Total Income</t>
  </si>
  <si>
    <t>Total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</si>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</sst>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44" fontId="6" fillId="2" borderId="9" xfId="1" applyFont="1" applyFill="1" applyBorder="1" applyAlignment="1">
      <alignment horizontal="center"/>
    </xf>
    <xf numFmtId="44" fontId="6" fillId="2" borderId="10" xfId="1" applyFont="1" applyFill="1" applyBorder="1" applyAlignment="1">
      <alignment horizontal="center"/>
    </xf>
    <xf numFmtId="44" fontId="6" fillId="2" borderId="11" xfId="1" applyFont="1" applyFill="1" applyBorder="1" applyAlignment="1">
      <alignment horizontal="center"/>
    </xf>
    <xf numFmtId="0" fontId="16" fillId="0" borderId="0" xfId="0" applyFont="1"/>
    <xf numFmtId="44" fontId="17" fillId="0" borderId="0" xfId="1" applyFont="1" applyBorder="1" applyAlignment="1"/>
    <xf numFmtId="44" fontId="6" fillId="2" borderId="6" xfId="1" applyFont="1" applyFill="1" applyBorder="1" applyAlignment="1">
      <alignment horizontal="center"/>
    </xf>
    <xf numFmtId="44" fontId="6" fillId="2" borderId="7" xfId="1" applyFont="1" applyFill="1" applyBorder="1" applyAlignment="1">
      <alignment horizontal="center"/>
    </xf>
    <xf numFmtId="44" fontId="6" fillId="2" borderId="8" xfId="1" applyFont="1" applyFill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44" fontId="6" fillId="0" borderId="8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16" fillId="10" borderId="26" xfId="0" applyFont="1" applyFill="1" applyBorder="1" applyAlignment="1">
      <alignment horizontal="center"/>
    </xf>
    <xf numFmtId="0" fontId="16" fillId="10" borderId="27" xfId="0" applyFont="1" applyFill="1" applyBorder="1" applyAlignment="1">
      <alignment horizontal="center"/>
    </xf>
    <xf numFmtId="0" fontId="16" fillId="10" borderId="28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10" borderId="31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6" fillId="10" borderId="33" xfId="0" applyFont="1" applyFill="1" applyBorder="1" applyAlignment="1">
      <alignment horizontal="center"/>
    </xf>
    <xf numFmtId="44" fontId="17" fillId="3" borderId="0" xfId="1" applyFont="1" applyFill="1" applyBorder="1" applyAlignment="1">
      <alignment horizontal="center"/>
    </xf>
    <xf numFmtId="44" fontId="17" fillId="3" borderId="29" xfId="1" applyFont="1" applyFill="1" applyBorder="1" applyAlignment="1">
      <alignment horizontal="center"/>
    </xf>
    <xf numFmtId="44" fontId="17" fillId="3" borderId="32" xfId="1" applyFont="1" applyFill="1" applyBorder="1" applyAlignment="1">
      <alignment horizontal="center"/>
    </xf>
    <xf numFmtId="44" fontId="17" fillId="3" borderId="33" xfId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44" fontId="6" fillId="0" borderId="4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6" fillId="0" borderId="5" xfId="1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9" borderId="21" xfId="0" applyFill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44" fontId="6" fillId="9" borderId="24" xfId="1" applyFont="1" applyFill="1" applyBorder="1" applyAlignment="1">
      <alignment horizontal="center"/>
    </xf>
    <xf numFmtId="44" fontId="6" fillId="9" borderId="22" xfId="1" applyFont="1" applyFill="1" applyBorder="1" applyAlignment="1">
      <alignment horizontal="center"/>
    </xf>
    <xf numFmtId="44" fontId="6" fillId="9" borderId="23" xfId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9" borderId="15" xfId="0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6" fillId="9" borderId="9" xfId="1" applyFont="1" applyFill="1" applyBorder="1" applyAlignment="1">
      <alignment horizontal="center"/>
    </xf>
    <xf numFmtId="44" fontId="6" fillId="9" borderId="10" xfId="1" applyFont="1" applyFill="1" applyBorder="1" applyAlignment="1">
      <alignment horizontal="center"/>
    </xf>
    <xf numFmtId="44" fontId="6" fillId="9" borderId="11" xfId="1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44" fontId="6" fillId="2" borderId="1" xfId="1" applyFont="1" applyFill="1" applyBorder="1" applyAlignment="1">
      <alignment horizontal="center"/>
    </xf>
    <xf numFmtId="44" fontId="6" fillId="2" borderId="2" xfId="1" applyFont="1" applyFill="1" applyBorder="1" applyAlignment="1">
      <alignment horizontal="center"/>
    </xf>
    <xf numFmtId="44" fontId="6" fillId="2" borderId="3" xfId="1" applyFont="1" applyFill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2" xfId="1" applyFont="1" applyBorder="1" applyAlignment="1">
      <alignment horizontal="center"/>
    </xf>
    <xf numFmtId="44" fontId="6" fillId="0" borderId="3" xfId="1" applyFont="1" applyBorder="1" applyAlignment="1">
      <alignment horizontal="center"/>
    </xf>
    <xf numFmtId="0" fontId="2" fillId="9" borderId="12" xfId="0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44" fontId="6" fillId="2" borderId="10" xfId="1" applyFont="1" applyFill="1" applyBorder="1" applyAlignment="1">
      <alignment horizontal="center"/>
    </xf>
    <xf numFmtId="44" fontId="6" fillId="2" borderId="11" xfId="1" applyFont="1" applyFill="1" applyBorder="1" applyAlignment="1">
      <alignment horizontal="center"/>
    </xf>
    <xf numFmtId="44" fontId="6" fillId="0" borderId="9" xfId="1" applyFont="1" applyBorder="1" applyAlignment="1">
      <alignment horizontal="center"/>
    </xf>
    <xf numFmtId="44" fontId="6" fillId="0" borderId="10" xfId="1" applyFont="1" applyBorder="1" applyAlignment="1">
      <alignment horizontal="center"/>
    </xf>
    <xf numFmtId="44" fontId="6" fillId="0" borderId="11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6" fillId="0" borderId="9" xfId="1" applyFont="1" applyFill="1" applyBorder="1" applyAlignment="1">
      <alignment horizontal="center"/>
    </xf>
    <xf numFmtId="44" fontId="6" fillId="0" borderId="10" xfId="1" applyFont="1" applyFill="1" applyBorder="1" applyAlignment="1">
      <alignment horizontal="center"/>
    </xf>
    <xf numFmtId="44" fontId="6" fillId="0" borderId="11" xfId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44" fontId="6" fillId="7" borderId="9" xfId="1" applyFont="1" applyFill="1" applyBorder="1" applyAlignment="1">
      <alignment horizontal="center"/>
    </xf>
    <xf numFmtId="44" fontId="6" fillId="7" borderId="10" xfId="1" applyFont="1" applyFill="1" applyBorder="1" applyAlignment="1">
      <alignment horizontal="center"/>
    </xf>
    <xf numFmtId="44" fontId="6" fillId="7" borderId="11" xfId="1" applyFont="1" applyFill="1" applyBorder="1" applyAlignment="1">
      <alignment horizontal="center"/>
    </xf>
    <xf numFmtId="0" fontId="2" fillId="7" borderId="9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horizontal="left" wrapText="1"/>
    </xf>
    <xf numFmtId="0" fontId="2" fillId="7" borderId="11" xfId="0" applyFont="1" applyFill="1" applyBorder="1" applyAlignment="1">
      <alignment horizontal="left" wrapText="1"/>
    </xf>
    <xf numFmtId="0" fontId="9" fillId="7" borderId="9" xfId="0" applyFont="1" applyFill="1" applyBorder="1" applyAlignment="1">
      <alignment horizontal="right"/>
    </xf>
    <xf numFmtId="0" fontId="9" fillId="7" borderId="10" xfId="0" applyFont="1" applyFill="1" applyBorder="1" applyAlignment="1">
      <alignment horizontal="right"/>
    </xf>
    <xf numFmtId="0" fontId="9" fillId="7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4" fontId="6" fillId="8" borderId="9" xfId="1" applyFont="1" applyFill="1" applyBorder="1" applyAlignment="1">
      <alignment horizontal="center"/>
    </xf>
    <xf numFmtId="44" fontId="6" fillId="8" borderId="10" xfId="1" applyFont="1" applyFill="1" applyBorder="1" applyAlignment="1">
      <alignment horizontal="center"/>
    </xf>
    <xf numFmtId="44" fontId="6" fillId="8" borderId="11" xfId="1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 wrapText="1"/>
    </xf>
    <xf numFmtId="0" fontId="9" fillId="8" borderId="10" xfId="0" applyFont="1" applyFill="1" applyBorder="1" applyAlignment="1">
      <alignment horizontal="center" wrapText="1"/>
    </xf>
    <xf numFmtId="0" fontId="9" fillId="8" borderId="11" xfId="0" applyFont="1" applyFill="1" applyBorder="1" applyAlignment="1">
      <alignment horizontal="center" wrapText="1"/>
    </xf>
    <xf numFmtId="44" fontId="6" fillId="6" borderId="9" xfId="1" applyFont="1" applyFill="1" applyBorder="1" applyAlignment="1">
      <alignment horizontal="center"/>
    </xf>
    <xf numFmtId="44" fontId="6" fillId="6" borderId="10" xfId="1" applyFont="1" applyFill="1" applyBorder="1" applyAlignment="1">
      <alignment horizontal="center"/>
    </xf>
    <xf numFmtId="44" fontId="6" fillId="6" borderId="11" xfId="1" applyFont="1" applyFill="1" applyBorder="1" applyAlignment="1">
      <alignment horizontal="center"/>
    </xf>
    <xf numFmtId="0" fontId="9" fillId="6" borderId="9" xfId="0" applyFont="1" applyFill="1" applyBorder="1" applyAlignment="1">
      <alignment horizontal="right" wrapText="1"/>
    </xf>
    <xf numFmtId="0" fontId="9" fillId="6" borderId="10" xfId="0" applyFont="1" applyFill="1" applyBorder="1" applyAlignment="1">
      <alignment horizontal="right" wrapText="1"/>
    </xf>
    <xf numFmtId="0" fontId="9" fillId="6" borderId="1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right"/>
    </xf>
    <xf numFmtId="0" fontId="9" fillId="6" borderId="11" xfId="0" applyFont="1" applyFill="1" applyBorder="1" applyAlignment="1">
      <alignment horizontal="right"/>
    </xf>
    <xf numFmtId="44" fontId="14" fillId="6" borderId="9" xfId="1" applyFont="1" applyFill="1" applyBorder="1" applyAlignment="1">
      <alignment horizontal="center"/>
    </xf>
    <xf numFmtId="44" fontId="14" fillId="6" borderId="10" xfId="1" applyFont="1" applyFill="1" applyBorder="1" applyAlignment="1">
      <alignment horizontal="center"/>
    </xf>
    <xf numFmtId="44" fontId="14" fillId="6" borderId="11" xfId="1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44" fontId="13" fillId="0" borderId="0" xfId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4" fontId="11" fillId="0" borderId="0" xfId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4" fontId="10" fillId="2" borderId="9" xfId="1" applyFont="1" applyFill="1" applyBorder="1" applyAlignment="1">
      <alignment horizontal="center"/>
    </xf>
    <xf numFmtId="44" fontId="10" fillId="2" borderId="10" xfId="1" applyFont="1" applyFill="1" applyBorder="1" applyAlignment="1">
      <alignment horizontal="center"/>
    </xf>
    <xf numFmtId="44" fontId="10" fillId="2" borderId="11" xfId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4" fontId="6" fillId="4" borderId="9" xfId="1" applyFont="1" applyFill="1" applyBorder="1" applyAlignment="1">
      <alignment horizontal="center"/>
    </xf>
    <xf numFmtId="44" fontId="6" fillId="4" borderId="10" xfId="1" applyFont="1" applyFill="1" applyBorder="1" applyAlignment="1">
      <alignment horizontal="center"/>
    </xf>
    <xf numFmtId="44" fontId="6" fillId="4" borderId="11" xfId="1" applyFont="1" applyFill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4" fontId="6" fillId="0" borderId="0" xfId="1" applyFont="1" applyAlignment="1">
      <alignment horizontal="center"/>
    </xf>
    <xf numFmtId="0" fontId="7" fillId="3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</xdr:rowOff>
    </xdr:from>
    <xdr:to>
      <xdr:col>2</xdr:col>
      <xdr:colOff>247650</xdr:colOff>
      <xdr:row>4</xdr:row>
      <xdr:rowOff>6351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5BB8DC-3D08-442B-9E2C-1052A6325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66701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476250</xdr:colOff>
      <xdr:row>1</xdr:row>
      <xdr:rowOff>28575</xdr:rowOff>
    </xdr:from>
    <xdr:to>
      <xdr:col>23</xdr:col>
      <xdr:colOff>552450</xdr:colOff>
      <xdr:row>4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45FCF-81C6-481F-8717-1F73B6AA4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7850" y="295275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9</xdr:col>
      <xdr:colOff>371475</xdr:colOff>
      <xdr:row>1</xdr:row>
      <xdr:rowOff>19050</xdr:rowOff>
    </xdr:from>
    <xdr:to>
      <xdr:col>11</xdr:col>
      <xdr:colOff>447675</xdr:colOff>
      <xdr:row>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EF82C6-3B9A-435C-95D0-5CD0AFAD0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85750"/>
          <a:ext cx="1295400" cy="80645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1</xdr:row>
      <xdr:rowOff>9525</xdr:rowOff>
    </xdr:from>
    <xdr:to>
      <xdr:col>14</xdr:col>
      <xdr:colOff>323850</xdr:colOff>
      <xdr:row>4</xdr:row>
      <xdr:rowOff>15875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D504CA-D867-4E0C-AE01-8F4482BEC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76225"/>
          <a:ext cx="12954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AD153-FCC0-4362-96CC-799F1E75EF51}">
  <dimension ref="A1:AH50"/>
  <sheetViews>
    <sheetView tabSelected="1" view="pageBreakPreview" zoomScale="85" zoomScaleNormal="100" zoomScaleSheetLayoutView="85" workbookViewId="0">
      <selection activeCell="P55" sqref="P55"/>
    </sheetView>
  </sheetViews>
  <sheetFormatPr defaultRowHeight="14.4" x14ac:dyDescent="0.3"/>
  <cols>
    <col min="30" max="30" width="37.5546875" bestFit="1" customWidth="1"/>
  </cols>
  <sheetData>
    <row r="1" spans="1:34" ht="21" customHeight="1" x14ac:dyDescent="0.3">
      <c r="A1" s="165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165" t="s">
        <v>0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8"/>
    </row>
    <row r="2" spans="1:34" ht="21" customHeight="1" x14ac:dyDescent="0.3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8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8"/>
    </row>
    <row r="3" spans="1:34" ht="21" customHeight="1" x14ac:dyDescent="0.3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</row>
    <row r="4" spans="1:34" ht="21" customHeight="1" x14ac:dyDescent="0.3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8"/>
      <c r="M4" s="166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</row>
    <row r="5" spans="1:34" ht="21" customHeight="1" x14ac:dyDescent="0.3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6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</row>
    <row r="6" spans="1:34" ht="21" customHeight="1" x14ac:dyDescent="0.3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1"/>
      <c r="M6" s="169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1"/>
    </row>
    <row r="7" spans="1:34" ht="21" customHeight="1" x14ac:dyDescent="0.3">
      <c r="A7" s="172" t="s">
        <v>1</v>
      </c>
      <c r="B7" s="173"/>
      <c r="C7" s="174"/>
      <c r="D7" s="178" t="s">
        <v>2</v>
      </c>
      <c r="E7" s="178"/>
      <c r="F7" s="178"/>
      <c r="G7" s="179" t="s">
        <v>3</v>
      </c>
      <c r="H7" s="180"/>
      <c r="I7" s="181"/>
      <c r="J7" s="185" t="s">
        <v>4</v>
      </c>
      <c r="K7" s="186"/>
      <c r="L7" s="187"/>
      <c r="M7" s="172" t="s">
        <v>5</v>
      </c>
      <c r="N7" s="173"/>
      <c r="O7" s="174"/>
      <c r="P7" s="178" t="s">
        <v>2</v>
      </c>
      <c r="Q7" s="178"/>
      <c r="R7" s="178"/>
      <c r="S7" s="179" t="s">
        <v>3</v>
      </c>
      <c r="T7" s="180"/>
      <c r="U7" s="181"/>
      <c r="V7" s="185" t="s">
        <v>4</v>
      </c>
      <c r="W7" s="186"/>
      <c r="X7" s="187"/>
    </row>
    <row r="8" spans="1:34" ht="21" customHeight="1" x14ac:dyDescent="0.3">
      <c r="A8" s="175"/>
      <c r="B8" s="176"/>
      <c r="C8" s="177"/>
      <c r="D8" s="178"/>
      <c r="E8" s="178"/>
      <c r="F8" s="178"/>
      <c r="G8" s="182"/>
      <c r="H8" s="183"/>
      <c r="I8" s="184"/>
      <c r="J8" s="188"/>
      <c r="K8" s="189"/>
      <c r="L8" s="190"/>
      <c r="M8" s="175"/>
      <c r="N8" s="176"/>
      <c r="O8" s="177"/>
      <c r="P8" s="178"/>
      <c r="Q8" s="178"/>
      <c r="R8" s="178"/>
      <c r="S8" s="182"/>
      <c r="T8" s="183"/>
      <c r="U8" s="184"/>
      <c r="V8" s="188"/>
      <c r="W8" s="189"/>
      <c r="X8" s="190"/>
      <c r="Z8" s="164" t="s">
        <v>6</v>
      </c>
      <c r="AA8" s="164"/>
      <c r="AB8" s="164"/>
      <c r="AC8" s="164"/>
      <c r="AD8" s="164"/>
      <c r="AE8" s="164"/>
      <c r="AF8" s="164"/>
      <c r="AG8" s="164"/>
    </row>
    <row r="9" spans="1:34" ht="21" customHeight="1" x14ac:dyDescent="0.35">
      <c r="A9" s="87" t="s">
        <v>7</v>
      </c>
      <c r="B9" s="88"/>
      <c r="C9" s="89"/>
      <c r="D9" s="75">
        <v>13806.43</v>
      </c>
      <c r="E9" s="76"/>
      <c r="F9" s="77"/>
      <c r="G9" s="72">
        <v>10000</v>
      </c>
      <c r="H9" s="73"/>
      <c r="I9" s="74"/>
      <c r="J9" s="75">
        <v>7469.9</v>
      </c>
      <c r="K9" s="76"/>
      <c r="L9" s="77"/>
      <c r="M9" s="81" t="s">
        <v>8</v>
      </c>
      <c r="N9" s="82"/>
      <c r="O9" s="83"/>
      <c r="P9" s="75"/>
      <c r="Q9" s="76"/>
      <c r="R9" s="77"/>
      <c r="S9" s="72"/>
      <c r="T9" s="73"/>
      <c r="U9" s="74"/>
      <c r="V9" s="75"/>
      <c r="W9" s="76"/>
      <c r="X9" s="77"/>
      <c r="Z9" s="164"/>
      <c r="AA9" s="164"/>
      <c r="AB9" s="164"/>
      <c r="AC9" s="164"/>
      <c r="AD9" s="164"/>
      <c r="AE9" s="164"/>
      <c r="AF9" s="164"/>
      <c r="AG9" s="164"/>
    </row>
    <row r="10" spans="1:34" ht="21" customHeight="1" x14ac:dyDescent="0.35">
      <c r="A10" s="81" t="s">
        <v>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3"/>
      <c r="M10" s="102" t="s">
        <v>10</v>
      </c>
      <c r="N10" s="102"/>
      <c r="O10" s="102"/>
      <c r="P10" s="75">
        <v>-5269.64</v>
      </c>
      <c r="Q10" s="76"/>
      <c r="R10" s="77"/>
      <c r="S10" s="72">
        <v>-5000</v>
      </c>
      <c r="T10" s="73"/>
      <c r="U10" s="74"/>
      <c r="V10" s="75">
        <v>-3805.73</v>
      </c>
      <c r="W10" s="76"/>
      <c r="X10" s="77"/>
      <c r="Z10" s="161"/>
      <c r="AA10" s="162"/>
      <c r="AB10" s="162"/>
      <c r="AC10" s="162"/>
      <c r="AD10" s="162"/>
      <c r="AE10" s="162"/>
      <c r="AF10" s="162"/>
      <c r="AG10" s="162"/>
      <c r="AH10" s="162"/>
    </row>
    <row r="11" spans="1:34" ht="21" customHeight="1" x14ac:dyDescent="0.35">
      <c r="A11" s="163" t="s">
        <v>11</v>
      </c>
      <c r="B11" s="163"/>
      <c r="C11" s="163"/>
      <c r="D11" s="75"/>
      <c r="E11" s="76"/>
      <c r="F11" s="77"/>
      <c r="G11" s="72"/>
      <c r="H11" s="73"/>
      <c r="I11" s="74"/>
      <c r="J11" s="9">
        <v>250</v>
      </c>
      <c r="K11" s="10"/>
      <c r="L11" s="11"/>
      <c r="M11" s="157" t="s">
        <v>12</v>
      </c>
      <c r="N11" s="158"/>
      <c r="O11" s="159"/>
      <c r="P11" s="151">
        <v>-3888.14</v>
      </c>
      <c r="Q11" s="152"/>
      <c r="R11" s="153"/>
      <c r="S11" s="151">
        <v>-3000</v>
      </c>
      <c r="T11" s="152"/>
      <c r="U11" s="153"/>
      <c r="V11" s="151">
        <v>-3126.14</v>
      </c>
      <c r="W11" s="152"/>
      <c r="X11" s="153"/>
      <c r="Z11" s="162"/>
      <c r="AA11" s="162"/>
      <c r="AB11" s="162"/>
      <c r="AC11" s="162"/>
      <c r="AD11" s="162"/>
      <c r="AE11" s="162"/>
      <c r="AF11" s="162"/>
      <c r="AG11" s="162"/>
      <c r="AH11" s="162"/>
    </row>
    <row r="12" spans="1:34" ht="21" customHeight="1" x14ac:dyDescent="0.35">
      <c r="A12" s="154" t="s">
        <v>13</v>
      </c>
      <c r="B12" s="155"/>
      <c r="C12" s="156"/>
      <c r="D12" s="75">
        <v>1000</v>
      </c>
      <c r="E12" s="76"/>
      <c r="F12" s="77"/>
      <c r="G12" s="72"/>
      <c r="H12" s="73"/>
      <c r="I12" s="74"/>
      <c r="J12" s="75">
        <v>5971</v>
      </c>
      <c r="K12" s="76"/>
      <c r="L12" s="77"/>
      <c r="M12" s="157" t="s">
        <v>14</v>
      </c>
      <c r="N12" s="158"/>
      <c r="O12" s="159"/>
      <c r="P12" s="151">
        <v>-500</v>
      </c>
      <c r="Q12" s="152"/>
      <c r="R12" s="153"/>
      <c r="S12" s="151">
        <v>-2500</v>
      </c>
      <c r="T12" s="152"/>
      <c r="U12" s="153"/>
      <c r="V12" s="151">
        <v>-927.64</v>
      </c>
      <c r="W12" s="152"/>
      <c r="X12" s="153"/>
      <c r="Z12" s="162"/>
      <c r="AA12" s="162"/>
      <c r="AB12" s="162"/>
      <c r="AC12" s="162"/>
      <c r="AD12" s="162"/>
      <c r="AE12" s="162"/>
      <c r="AF12" s="162"/>
      <c r="AG12" s="162"/>
      <c r="AH12" s="162"/>
    </row>
    <row r="13" spans="1:34" ht="21" customHeight="1" x14ac:dyDescent="0.35">
      <c r="A13" s="154" t="s">
        <v>15</v>
      </c>
      <c r="B13" s="155"/>
      <c r="C13" s="156"/>
      <c r="D13" s="75"/>
      <c r="E13" s="76"/>
      <c r="F13" s="77"/>
      <c r="G13" s="72"/>
      <c r="H13" s="73"/>
      <c r="I13" s="74"/>
      <c r="J13" s="75">
        <v>500</v>
      </c>
      <c r="K13" s="76"/>
      <c r="L13" s="77"/>
      <c r="M13" s="81" t="s">
        <v>16</v>
      </c>
      <c r="N13" s="82"/>
      <c r="O13" s="83"/>
      <c r="P13" s="75">
        <v>-54738.69</v>
      </c>
      <c r="Q13" s="76"/>
      <c r="R13" s="77"/>
      <c r="S13" s="72">
        <v>-10000</v>
      </c>
      <c r="T13" s="73"/>
      <c r="U13" s="74"/>
      <c r="V13" s="75">
        <v>-9135.34</v>
      </c>
      <c r="W13" s="76"/>
      <c r="X13" s="77"/>
      <c r="Z13" s="162"/>
      <c r="AA13" s="162"/>
      <c r="AB13" s="162"/>
      <c r="AC13" s="162"/>
      <c r="AD13" s="162"/>
      <c r="AE13" s="162"/>
      <c r="AF13" s="162"/>
      <c r="AG13" s="162"/>
      <c r="AH13" s="162"/>
    </row>
    <row r="14" spans="1:34" ht="21" customHeight="1" x14ac:dyDescent="0.35">
      <c r="A14" s="154" t="s">
        <v>17</v>
      </c>
      <c r="B14" s="155"/>
      <c r="C14" s="156"/>
      <c r="D14" s="160">
        <v>760</v>
      </c>
      <c r="E14" s="160"/>
      <c r="F14" s="160"/>
      <c r="G14" s="72"/>
      <c r="H14" s="73"/>
      <c r="I14" s="74"/>
      <c r="J14" s="75"/>
      <c r="K14" s="76"/>
      <c r="L14" s="77"/>
      <c r="M14" s="81" t="s">
        <v>18</v>
      </c>
      <c r="N14" s="82"/>
      <c r="O14" s="83"/>
      <c r="P14" s="75">
        <v>-40662</v>
      </c>
      <c r="Q14" s="76"/>
      <c r="R14" s="77"/>
      <c r="S14" s="72">
        <v>0</v>
      </c>
      <c r="T14" s="73"/>
      <c r="U14" s="74"/>
      <c r="V14" s="75">
        <v>-25495</v>
      </c>
      <c r="W14" s="76"/>
      <c r="X14" s="77"/>
      <c r="Z14" s="162"/>
      <c r="AA14" s="162"/>
      <c r="AB14" s="162"/>
      <c r="AC14" s="162"/>
      <c r="AD14" s="162"/>
      <c r="AE14" s="162"/>
      <c r="AF14" s="162"/>
      <c r="AG14" s="162"/>
      <c r="AH14" s="162"/>
    </row>
    <row r="15" spans="1:34" ht="21" customHeight="1" x14ac:dyDescent="0.35">
      <c r="A15" s="154" t="s">
        <v>19</v>
      </c>
      <c r="B15" s="155"/>
      <c r="C15" s="156"/>
      <c r="D15" s="75">
        <v>3000</v>
      </c>
      <c r="E15" s="76"/>
      <c r="F15" s="77"/>
      <c r="G15" s="72"/>
      <c r="H15" s="73"/>
      <c r="I15" s="74"/>
      <c r="J15" s="75"/>
      <c r="K15" s="76"/>
      <c r="L15" s="77"/>
      <c r="M15" s="81" t="s">
        <v>20</v>
      </c>
      <c r="N15" s="82"/>
      <c r="O15" s="83"/>
      <c r="P15" s="75"/>
      <c r="Q15" s="76"/>
      <c r="R15" s="77"/>
      <c r="S15" s="72">
        <v>-100</v>
      </c>
      <c r="T15" s="73"/>
      <c r="U15" s="74"/>
      <c r="V15" s="75">
        <v>-56.5</v>
      </c>
      <c r="W15" s="76"/>
      <c r="X15" s="77"/>
      <c r="Z15" s="162"/>
      <c r="AA15" s="162"/>
      <c r="AB15" s="162"/>
      <c r="AC15" s="162"/>
      <c r="AD15" s="162"/>
      <c r="AE15" s="162"/>
      <c r="AF15" s="162"/>
      <c r="AG15" s="162"/>
      <c r="AH15" s="162"/>
    </row>
    <row r="16" spans="1:34" ht="21" customHeight="1" x14ac:dyDescent="0.35">
      <c r="A16" s="154" t="s">
        <v>21</v>
      </c>
      <c r="B16" s="155"/>
      <c r="C16" s="156"/>
      <c r="D16" s="75">
        <v>2000</v>
      </c>
      <c r="E16" s="76"/>
      <c r="F16" s="77"/>
      <c r="G16" s="1"/>
      <c r="H16" s="2"/>
      <c r="I16" s="3"/>
      <c r="J16" s="75"/>
      <c r="K16" s="76"/>
      <c r="L16" s="77"/>
      <c r="M16" s="157" t="s">
        <v>22</v>
      </c>
      <c r="N16" s="158"/>
      <c r="O16" s="159"/>
      <c r="P16" s="151">
        <v>-158.19999999999999</v>
      </c>
      <c r="Q16" s="152"/>
      <c r="R16" s="153"/>
      <c r="S16" s="151"/>
      <c r="T16" s="152"/>
      <c r="U16" s="153"/>
      <c r="V16" s="151"/>
      <c r="W16" s="152"/>
      <c r="X16" s="153"/>
      <c r="Z16" s="162"/>
      <c r="AA16" s="162"/>
      <c r="AB16" s="162"/>
      <c r="AC16" s="162"/>
      <c r="AD16" s="162"/>
      <c r="AE16" s="162"/>
      <c r="AF16" s="162"/>
      <c r="AG16" s="162"/>
      <c r="AH16" s="162"/>
    </row>
    <row r="17" spans="1:34" ht="21" customHeight="1" x14ac:dyDescent="0.35">
      <c r="A17" s="154" t="s">
        <v>23</v>
      </c>
      <c r="B17" s="155"/>
      <c r="C17" s="156"/>
      <c r="D17" s="75">
        <v>302.5</v>
      </c>
      <c r="E17" s="76"/>
      <c r="F17" s="77"/>
      <c r="G17" s="72"/>
      <c r="H17" s="73"/>
      <c r="I17" s="74"/>
      <c r="J17" s="75"/>
      <c r="K17" s="76"/>
      <c r="L17" s="77"/>
      <c r="M17" s="81" t="s">
        <v>24</v>
      </c>
      <c r="N17" s="82"/>
      <c r="O17" s="83"/>
      <c r="P17" s="75">
        <v>-794.32</v>
      </c>
      <c r="Q17" s="76"/>
      <c r="R17" s="77"/>
      <c r="S17" s="72">
        <v>0</v>
      </c>
      <c r="T17" s="73"/>
      <c r="U17" s="74"/>
      <c r="V17" s="75">
        <v>-2218.04</v>
      </c>
      <c r="W17" s="76"/>
      <c r="X17" s="77"/>
      <c r="Z17" s="162"/>
      <c r="AA17" s="162"/>
      <c r="AB17" s="162"/>
      <c r="AC17" s="162"/>
      <c r="AD17" s="162"/>
      <c r="AE17" s="162"/>
      <c r="AF17" s="162"/>
      <c r="AG17" s="162"/>
      <c r="AH17" s="162"/>
    </row>
    <row r="18" spans="1:34" ht="21" customHeight="1" x14ac:dyDescent="0.35">
      <c r="A18" s="87" t="s">
        <v>25</v>
      </c>
      <c r="B18" s="88"/>
      <c r="C18" s="89"/>
      <c r="D18" s="75">
        <f>SUM(D11:F17)</f>
        <v>7062.5</v>
      </c>
      <c r="E18" s="76"/>
      <c r="F18" s="77"/>
      <c r="G18" s="72">
        <v>7000</v>
      </c>
      <c r="H18" s="73"/>
      <c r="I18" s="74"/>
      <c r="J18" s="75">
        <f>SUM(J11:L17)</f>
        <v>6721</v>
      </c>
      <c r="K18" s="76"/>
      <c r="L18" s="77"/>
      <c r="M18" s="81" t="s">
        <v>26</v>
      </c>
      <c r="N18" s="82"/>
      <c r="O18" s="83"/>
      <c r="P18" s="75">
        <v>-133656.38</v>
      </c>
      <c r="Q18" s="76"/>
      <c r="R18" s="77"/>
      <c r="S18" s="72">
        <v>-130000</v>
      </c>
      <c r="T18" s="73"/>
      <c r="U18" s="74"/>
      <c r="V18" s="75">
        <v>-117862.5</v>
      </c>
      <c r="W18" s="76"/>
      <c r="X18" s="77"/>
      <c r="Z18" s="162"/>
      <c r="AA18" s="162"/>
      <c r="AB18" s="162"/>
      <c r="AC18" s="162"/>
      <c r="AD18" s="162"/>
      <c r="AE18" s="162"/>
      <c r="AF18" s="162"/>
      <c r="AG18" s="162"/>
      <c r="AH18" s="162"/>
    </row>
    <row r="19" spans="1:34" ht="21" customHeight="1" x14ac:dyDescent="0.3">
      <c r="A19" s="145" t="s">
        <v>27</v>
      </c>
      <c r="B19" s="146"/>
      <c r="C19" s="147"/>
      <c r="D19" s="148"/>
      <c r="E19" s="149"/>
      <c r="F19" s="150"/>
      <c r="G19" s="148"/>
      <c r="H19" s="149"/>
      <c r="I19" s="150"/>
      <c r="J19" s="148"/>
      <c r="K19" s="149"/>
      <c r="L19" s="150"/>
      <c r="M19" s="148" t="s">
        <v>28</v>
      </c>
      <c r="N19" s="149"/>
      <c r="O19" s="150"/>
      <c r="P19" s="148">
        <v>-1480</v>
      </c>
      <c r="Q19" s="149"/>
      <c r="R19" s="150"/>
      <c r="S19" s="148"/>
      <c r="T19" s="149"/>
      <c r="U19" s="150"/>
      <c r="V19" s="148"/>
      <c r="W19" s="149"/>
      <c r="X19" s="150"/>
      <c r="Z19" s="162"/>
      <c r="AA19" s="162"/>
      <c r="AB19" s="162"/>
      <c r="AC19" s="162"/>
      <c r="AD19" s="162"/>
      <c r="AE19" s="162"/>
      <c r="AF19" s="162"/>
      <c r="AG19" s="162"/>
      <c r="AH19" s="162"/>
    </row>
    <row r="20" spans="1:34" ht="21" customHeight="1" x14ac:dyDescent="0.3">
      <c r="A20" s="81"/>
      <c r="B20" s="82"/>
      <c r="C20" s="83"/>
      <c r="D20" s="81"/>
      <c r="E20" s="82"/>
      <c r="F20" s="83"/>
      <c r="G20" s="81"/>
      <c r="H20" s="82"/>
      <c r="I20" s="83"/>
      <c r="J20" s="81"/>
      <c r="K20" s="82"/>
      <c r="L20" s="83"/>
      <c r="M20" s="139" t="s">
        <v>29</v>
      </c>
      <c r="N20" s="140"/>
      <c r="O20" s="141"/>
      <c r="P20" s="139">
        <v>2250</v>
      </c>
      <c r="Q20" s="140"/>
      <c r="R20" s="141"/>
      <c r="S20" s="139" t="s">
        <v>30</v>
      </c>
      <c r="T20" s="140"/>
      <c r="U20" s="140"/>
      <c r="V20" s="140"/>
      <c r="W20" s="140"/>
      <c r="X20" s="141"/>
      <c r="Z20" s="162"/>
      <c r="AA20" s="162"/>
      <c r="AB20" s="162"/>
      <c r="AC20" s="162"/>
      <c r="AD20" s="162"/>
      <c r="AE20" s="162"/>
      <c r="AF20" s="162"/>
      <c r="AG20" s="162"/>
      <c r="AH20" s="162"/>
    </row>
    <row r="21" spans="1:34" ht="21" customHeight="1" x14ac:dyDescent="0.35">
      <c r="A21" s="87" t="s">
        <v>31</v>
      </c>
      <c r="B21" s="88"/>
      <c r="C21" s="89"/>
      <c r="D21" s="75"/>
      <c r="E21" s="76"/>
      <c r="F21" s="77"/>
      <c r="G21" s="142">
        <v>0</v>
      </c>
      <c r="H21" s="143"/>
      <c r="I21" s="144"/>
      <c r="J21" s="75">
        <v>24511.05</v>
      </c>
      <c r="K21" s="76"/>
      <c r="L21" s="77"/>
      <c r="M21" s="81" t="s">
        <v>32</v>
      </c>
      <c r="N21" s="82"/>
      <c r="O21" s="83"/>
      <c r="P21" s="75"/>
      <c r="Q21" s="76"/>
      <c r="R21" s="77"/>
      <c r="S21" s="72">
        <v>-670</v>
      </c>
      <c r="T21" s="73"/>
      <c r="U21" s="74"/>
      <c r="V21" s="75">
        <v>-670</v>
      </c>
      <c r="W21" s="76"/>
      <c r="X21" s="77"/>
      <c r="AD21" s="138"/>
      <c r="AE21" s="134"/>
      <c r="AF21" s="134"/>
      <c r="AG21" s="134"/>
      <c r="AH21" s="134"/>
    </row>
    <row r="22" spans="1:34" ht="21" customHeight="1" x14ac:dyDescent="0.35">
      <c r="A22" s="87" t="s">
        <v>33</v>
      </c>
      <c r="B22" s="88"/>
      <c r="C22" s="89"/>
      <c r="D22" s="75">
        <v>3130.83</v>
      </c>
      <c r="E22" s="76"/>
      <c r="F22" s="77"/>
      <c r="G22" s="72">
        <v>500</v>
      </c>
      <c r="H22" s="73"/>
      <c r="I22" s="74"/>
      <c r="J22" s="75">
        <v>415.73</v>
      </c>
      <c r="K22" s="76"/>
      <c r="L22" s="77"/>
      <c r="M22" s="102" t="s">
        <v>34</v>
      </c>
      <c r="N22" s="102"/>
      <c r="O22" s="102"/>
      <c r="P22" s="75"/>
      <c r="Q22" s="76"/>
      <c r="R22" s="77"/>
      <c r="S22" s="72">
        <v>-670</v>
      </c>
      <c r="T22" s="73"/>
      <c r="U22" s="74"/>
      <c r="V22" s="75">
        <v>-670</v>
      </c>
      <c r="W22" s="76"/>
      <c r="X22" s="77"/>
      <c r="AD22" s="138"/>
      <c r="AE22" s="134"/>
      <c r="AF22" s="134"/>
      <c r="AG22" s="134"/>
      <c r="AH22" s="134"/>
    </row>
    <row r="23" spans="1:34" ht="21" customHeight="1" x14ac:dyDescent="0.35">
      <c r="A23" s="87" t="s">
        <v>35</v>
      </c>
      <c r="B23" s="88"/>
      <c r="C23" s="89"/>
      <c r="D23" s="75"/>
      <c r="E23" s="76"/>
      <c r="F23" s="77"/>
      <c r="G23" s="72">
        <v>8000</v>
      </c>
      <c r="H23" s="73"/>
      <c r="I23" s="74"/>
      <c r="J23" s="75"/>
      <c r="K23" s="76"/>
      <c r="L23" s="77"/>
      <c r="M23" s="81" t="s">
        <v>36</v>
      </c>
      <c r="N23" s="82"/>
      <c r="O23" s="83"/>
      <c r="P23" s="75">
        <v>-2392.1999999999998</v>
      </c>
      <c r="Q23" s="76"/>
      <c r="R23" s="77"/>
      <c r="S23" s="72">
        <v>-4000</v>
      </c>
      <c r="T23" s="73"/>
      <c r="U23" s="74"/>
      <c r="V23" s="75">
        <v>-3453.3</v>
      </c>
      <c r="W23" s="76"/>
      <c r="X23" s="77"/>
      <c r="AD23" s="138"/>
      <c r="AE23" s="134"/>
      <c r="AF23" s="134"/>
      <c r="AG23" s="134"/>
      <c r="AH23" s="134"/>
    </row>
    <row r="24" spans="1:34" ht="21" customHeight="1" x14ac:dyDescent="0.3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135" t="s">
        <v>37</v>
      </c>
      <c r="N24" s="136"/>
      <c r="O24" s="137"/>
      <c r="P24" s="112">
        <v>-1167</v>
      </c>
      <c r="Q24" s="113"/>
      <c r="R24" s="114"/>
      <c r="S24" s="112"/>
      <c r="T24" s="113"/>
      <c r="U24" s="114"/>
      <c r="V24" s="112"/>
      <c r="W24" s="113"/>
      <c r="X24" s="114"/>
      <c r="AD24" s="138"/>
      <c r="AE24" s="134"/>
      <c r="AF24" s="134"/>
      <c r="AG24" s="134"/>
      <c r="AH24" s="134"/>
    </row>
    <row r="25" spans="1:34" ht="21" customHeight="1" x14ac:dyDescent="0.35">
      <c r="A25" s="87" t="s">
        <v>38</v>
      </c>
      <c r="B25" s="88"/>
      <c r="C25" s="89"/>
      <c r="D25" s="75">
        <v>213167.5</v>
      </c>
      <c r="E25" s="76"/>
      <c r="F25" s="77"/>
      <c r="G25" s="72">
        <v>200000</v>
      </c>
      <c r="H25" s="73"/>
      <c r="I25" s="74"/>
      <c r="J25" s="75">
        <v>148000.10999999999</v>
      </c>
      <c r="K25" s="76"/>
      <c r="L25" s="77"/>
      <c r="M25" s="135" t="s">
        <v>39</v>
      </c>
      <c r="N25" s="136"/>
      <c r="O25" s="137"/>
      <c r="P25" s="112">
        <v>-17108.16</v>
      </c>
      <c r="Q25" s="113"/>
      <c r="R25" s="114"/>
      <c r="S25" s="112">
        <v>-5000</v>
      </c>
      <c r="T25" s="113"/>
      <c r="U25" s="114"/>
      <c r="V25" s="112">
        <v>-4652.45</v>
      </c>
      <c r="W25" s="113"/>
      <c r="X25" s="114"/>
      <c r="AD25" s="133"/>
      <c r="AE25" s="134"/>
      <c r="AF25" s="134"/>
      <c r="AG25" s="134"/>
      <c r="AH25" s="134"/>
    </row>
    <row r="26" spans="1:34" ht="21" customHeight="1" x14ac:dyDescent="0.35">
      <c r="A26" s="87" t="s">
        <v>40</v>
      </c>
      <c r="B26" s="88"/>
      <c r="C26" s="89"/>
      <c r="D26" s="75">
        <v>38266.69</v>
      </c>
      <c r="E26" s="76"/>
      <c r="F26" s="77"/>
      <c r="G26" s="72"/>
      <c r="H26" s="73"/>
      <c r="I26" s="74"/>
      <c r="J26" s="61">
        <v>16745</v>
      </c>
      <c r="K26" s="62"/>
      <c r="L26" s="63"/>
      <c r="M26" s="124" t="s">
        <v>41</v>
      </c>
      <c r="N26" s="125"/>
      <c r="O26" s="126"/>
      <c r="P26" s="112"/>
      <c r="Q26" s="113"/>
      <c r="R26" s="114"/>
      <c r="S26" s="112"/>
      <c r="T26" s="113"/>
      <c r="U26" s="114"/>
      <c r="V26" s="112"/>
      <c r="W26" s="113"/>
      <c r="X26" s="114"/>
      <c r="AD26" s="133"/>
      <c r="AE26" s="134"/>
      <c r="AF26" s="134"/>
      <c r="AG26" s="134"/>
      <c r="AH26" s="134"/>
    </row>
    <row r="27" spans="1:34" ht="21" customHeight="1" x14ac:dyDescent="0.35">
      <c r="A27" s="118" t="s">
        <v>42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20"/>
      <c r="M27" s="124" t="s">
        <v>43</v>
      </c>
      <c r="N27" s="125"/>
      <c r="O27" s="126"/>
      <c r="P27" s="127">
        <v>-2043.4</v>
      </c>
      <c r="Q27" s="128"/>
      <c r="R27" s="129"/>
      <c r="S27" s="127"/>
      <c r="T27" s="128"/>
      <c r="U27" s="129"/>
      <c r="V27" s="130"/>
      <c r="W27" s="131"/>
      <c r="X27" s="132"/>
    </row>
    <row r="28" spans="1:34" ht="21" customHeight="1" x14ac:dyDescent="0.35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24" t="s">
        <v>44</v>
      </c>
      <c r="N28" s="125"/>
      <c r="O28" s="126"/>
      <c r="P28" s="112">
        <v>-1021.63</v>
      </c>
      <c r="Q28" s="113"/>
      <c r="R28" s="114"/>
      <c r="S28" s="112"/>
      <c r="T28" s="113"/>
      <c r="U28" s="114"/>
      <c r="V28" s="112"/>
      <c r="W28" s="113"/>
      <c r="X28" s="114"/>
    </row>
    <row r="29" spans="1:34" ht="21" customHeight="1" x14ac:dyDescent="0.35">
      <c r="A29" s="99" t="s">
        <v>45</v>
      </c>
      <c r="B29" s="100"/>
      <c r="C29" s="101"/>
      <c r="D29" s="93"/>
      <c r="E29" s="94"/>
      <c r="F29" s="95"/>
      <c r="G29" s="93"/>
      <c r="H29" s="94"/>
      <c r="I29" s="95"/>
      <c r="J29" s="93">
        <v>9450</v>
      </c>
      <c r="K29" s="94"/>
      <c r="L29" s="95"/>
      <c r="M29" s="115" t="s">
        <v>46</v>
      </c>
      <c r="N29" s="116"/>
      <c r="O29" s="117"/>
      <c r="P29" s="112"/>
      <c r="Q29" s="113"/>
      <c r="R29" s="114"/>
      <c r="S29" s="112"/>
      <c r="T29" s="113"/>
      <c r="U29" s="114"/>
      <c r="V29" s="112"/>
      <c r="W29" s="113"/>
      <c r="X29" s="114"/>
    </row>
    <row r="30" spans="1:34" ht="21" customHeight="1" x14ac:dyDescent="0.35">
      <c r="A30" s="106" t="s">
        <v>47</v>
      </c>
      <c r="B30" s="107"/>
      <c r="C30" s="108"/>
      <c r="D30" s="93">
        <v>17450</v>
      </c>
      <c r="E30" s="94"/>
      <c r="F30" s="95"/>
      <c r="G30" s="93"/>
      <c r="H30" s="94"/>
      <c r="I30" s="95"/>
      <c r="J30" s="93"/>
      <c r="K30" s="94"/>
      <c r="L30" s="95"/>
      <c r="M30" s="109" t="s">
        <v>48</v>
      </c>
      <c r="N30" s="110"/>
      <c r="O30" s="111"/>
      <c r="P30" s="103">
        <f>SUM(P24:R29)</f>
        <v>-21340.190000000002</v>
      </c>
      <c r="Q30" s="104"/>
      <c r="R30" s="105"/>
      <c r="S30" s="103"/>
      <c r="T30" s="104"/>
      <c r="U30" s="105"/>
      <c r="V30" s="103"/>
      <c r="W30" s="104"/>
      <c r="X30" s="105"/>
    </row>
    <row r="31" spans="1:34" ht="21" customHeight="1" x14ac:dyDescent="0.35">
      <c r="A31" s="99" t="s">
        <v>49</v>
      </c>
      <c r="B31" s="100"/>
      <c r="C31" s="101"/>
      <c r="D31" s="93">
        <v>17746.349999999999</v>
      </c>
      <c r="E31" s="94"/>
      <c r="F31" s="95"/>
      <c r="G31" s="93"/>
      <c r="H31" s="94"/>
      <c r="I31" s="95"/>
      <c r="J31" s="93">
        <v>16445</v>
      </c>
      <c r="K31" s="94"/>
      <c r="L31" s="95"/>
      <c r="M31" s="81" t="s">
        <v>50</v>
      </c>
      <c r="N31" s="82"/>
      <c r="O31" s="83"/>
      <c r="P31" s="75"/>
      <c r="Q31" s="76"/>
      <c r="R31" s="77"/>
      <c r="S31" s="72">
        <v>-400</v>
      </c>
      <c r="T31" s="73"/>
      <c r="U31" s="74"/>
      <c r="V31" s="75"/>
      <c r="W31" s="76"/>
      <c r="X31" s="77"/>
    </row>
    <row r="32" spans="1:34" ht="21" customHeight="1" x14ac:dyDescent="0.35">
      <c r="A32" s="99" t="s">
        <v>31</v>
      </c>
      <c r="B32" s="100"/>
      <c r="C32" s="101"/>
      <c r="D32" s="93"/>
      <c r="E32" s="94"/>
      <c r="F32" s="95"/>
      <c r="G32" s="93"/>
      <c r="H32" s="94"/>
      <c r="I32" s="95"/>
      <c r="J32" s="93">
        <v>11613.54</v>
      </c>
      <c r="K32" s="94"/>
      <c r="L32" s="95"/>
      <c r="M32" s="102" t="s">
        <v>51</v>
      </c>
      <c r="N32" s="102"/>
      <c r="O32" s="102"/>
      <c r="P32" s="75">
        <v>-1698.69</v>
      </c>
      <c r="Q32" s="76"/>
      <c r="R32" s="77"/>
      <c r="S32" s="72">
        <v>-1000</v>
      </c>
      <c r="T32" s="73"/>
      <c r="U32" s="74"/>
      <c r="V32" s="75">
        <v>-994.74</v>
      </c>
      <c r="W32" s="76"/>
      <c r="X32" s="77"/>
    </row>
    <row r="33" spans="1:24" ht="21" customHeight="1" x14ac:dyDescent="0.35">
      <c r="A33" s="99" t="s">
        <v>9</v>
      </c>
      <c r="B33" s="100"/>
      <c r="C33" s="101"/>
      <c r="D33" s="93">
        <v>1952.6</v>
      </c>
      <c r="E33" s="94"/>
      <c r="F33" s="95"/>
      <c r="G33" s="93"/>
      <c r="H33" s="94"/>
      <c r="I33" s="95"/>
      <c r="J33" s="93">
        <v>392.2</v>
      </c>
      <c r="K33" s="94"/>
      <c r="L33" s="95"/>
      <c r="M33" s="81" t="s">
        <v>52</v>
      </c>
      <c r="N33" s="82"/>
      <c r="O33" s="83"/>
      <c r="P33" s="75"/>
      <c r="Q33" s="76"/>
      <c r="R33" s="77"/>
      <c r="S33" s="72">
        <v>-1000</v>
      </c>
      <c r="T33" s="73"/>
      <c r="U33" s="74"/>
      <c r="V33" s="75">
        <v>-524.29</v>
      </c>
      <c r="W33" s="76"/>
      <c r="X33" s="77"/>
    </row>
    <row r="34" spans="1:24" ht="21" customHeight="1" x14ac:dyDescent="0.35">
      <c r="A34" s="99" t="s">
        <v>53</v>
      </c>
      <c r="B34" s="100"/>
      <c r="C34" s="101"/>
      <c r="D34" s="93">
        <v>6261</v>
      </c>
      <c r="E34" s="94"/>
      <c r="F34" s="95"/>
      <c r="G34" s="93"/>
      <c r="H34" s="94"/>
      <c r="I34" s="95"/>
      <c r="J34" s="93">
        <v>4571.1000000000004</v>
      </c>
      <c r="K34" s="94"/>
      <c r="L34" s="95"/>
      <c r="M34" s="81" t="s">
        <v>54</v>
      </c>
      <c r="N34" s="82"/>
      <c r="O34" s="83"/>
      <c r="P34" s="75">
        <v>-7488.66</v>
      </c>
      <c r="Q34" s="76"/>
      <c r="R34" s="77"/>
      <c r="S34" s="72">
        <v>-7500</v>
      </c>
      <c r="T34" s="73"/>
      <c r="U34" s="74"/>
      <c r="V34" s="75">
        <v>-7377.05</v>
      </c>
      <c r="W34" s="76"/>
      <c r="X34" s="77"/>
    </row>
    <row r="35" spans="1:24" ht="30.75" customHeight="1" x14ac:dyDescent="0.35">
      <c r="A35" s="96" t="s">
        <v>55</v>
      </c>
      <c r="B35" s="97"/>
      <c r="C35" s="98"/>
      <c r="D35" s="93">
        <f>SUM(D29:F34)</f>
        <v>43409.95</v>
      </c>
      <c r="E35" s="94"/>
      <c r="F35" s="95"/>
      <c r="G35" s="93">
        <f t="shared" ref="G35" si="0">SUM(G29:I34)</f>
        <v>0</v>
      </c>
      <c r="H35" s="94"/>
      <c r="I35" s="95"/>
      <c r="J35" s="93">
        <f t="shared" ref="J35" si="1">SUM(J29:L34)</f>
        <v>42471.839999999997</v>
      </c>
      <c r="K35" s="94"/>
      <c r="L35" s="95"/>
      <c r="M35" s="81" t="s">
        <v>56</v>
      </c>
      <c r="N35" s="82"/>
      <c r="O35" s="83"/>
      <c r="P35" s="75">
        <v>-25565</v>
      </c>
      <c r="Q35" s="76"/>
      <c r="R35" s="77"/>
      <c r="S35" s="72">
        <v>-22000</v>
      </c>
      <c r="T35" s="73"/>
      <c r="U35" s="74"/>
      <c r="V35" s="75">
        <v>-19238.5</v>
      </c>
      <c r="W35" s="76"/>
      <c r="X35" s="77"/>
    </row>
    <row r="36" spans="1:24" ht="21" customHeight="1" x14ac:dyDescent="0.35">
      <c r="A36" s="87" t="s">
        <v>57</v>
      </c>
      <c r="B36" s="88"/>
      <c r="C36" s="89"/>
      <c r="D36" s="75">
        <v>6500</v>
      </c>
      <c r="E36" s="76"/>
      <c r="F36" s="77"/>
      <c r="G36" s="72">
        <v>8000</v>
      </c>
      <c r="H36" s="73"/>
      <c r="I36" s="74"/>
      <c r="J36" s="75">
        <v>7450</v>
      </c>
      <c r="K36" s="76"/>
      <c r="L36" s="77"/>
      <c r="M36" s="81" t="s">
        <v>58</v>
      </c>
      <c r="N36" s="82"/>
      <c r="O36" s="83"/>
      <c r="P36" s="75">
        <v>-17480</v>
      </c>
      <c r="Q36" s="76"/>
      <c r="R36" s="77"/>
      <c r="S36" s="72">
        <v>-10000</v>
      </c>
      <c r="T36" s="73"/>
      <c r="U36" s="74"/>
      <c r="V36" s="75">
        <v>-10605</v>
      </c>
      <c r="W36" s="76"/>
      <c r="X36" s="77"/>
    </row>
    <row r="37" spans="1:24" ht="21" customHeight="1" x14ac:dyDescent="0.35">
      <c r="A37" s="87" t="s">
        <v>59</v>
      </c>
      <c r="B37" s="88"/>
      <c r="C37" s="89"/>
      <c r="D37" s="75">
        <v>3629.13</v>
      </c>
      <c r="E37" s="76"/>
      <c r="F37" s="77"/>
      <c r="G37" s="72">
        <v>500</v>
      </c>
      <c r="H37" s="73"/>
      <c r="I37" s="74"/>
      <c r="J37" s="75">
        <v>500</v>
      </c>
      <c r="K37" s="76"/>
      <c r="L37" s="77"/>
      <c r="M37" s="90" t="s">
        <v>60</v>
      </c>
      <c r="N37" s="91"/>
      <c r="O37" s="92"/>
      <c r="P37" s="93">
        <v>-25975.37</v>
      </c>
      <c r="Q37" s="94"/>
      <c r="R37" s="95"/>
      <c r="S37" s="93">
        <v>-27000</v>
      </c>
      <c r="T37" s="94"/>
      <c r="U37" s="95"/>
      <c r="V37" s="93">
        <v>-19286.86</v>
      </c>
      <c r="W37" s="94"/>
      <c r="X37" s="95"/>
    </row>
    <row r="38" spans="1:24" ht="21" customHeight="1" x14ac:dyDescent="0.35">
      <c r="A38" s="78" t="s">
        <v>61</v>
      </c>
      <c r="B38" s="79"/>
      <c r="C38" s="80"/>
      <c r="D38" s="84">
        <v>-870.1</v>
      </c>
      <c r="E38" s="85"/>
      <c r="F38" s="86"/>
      <c r="G38" s="72">
        <v>1000</v>
      </c>
      <c r="H38" s="73"/>
      <c r="I38" s="74"/>
      <c r="J38" s="75">
        <v>790.8</v>
      </c>
      <c r="K38" s="76"/>
      <c r="L38" s="77"/>
      <c r="M38" s="81" t="s">
        <v>62</v>
      </c>
      <c r="N38" s="82"/>
      <c r="O38" s="83"/>
      <c r="P38" s="75">
        <v>-3482</v>
      </c>
      <c r="Q38" s="76"/>
      <c r="R38" s="77"/>
      <c r="S38" s="72">
        <v>-1000</v>
      </c>
      <c r="T38" s="73"/>
      <c r="U38" s="74"/>
      <c r="V38" s="75">
        <v>-700</v>
      </c>
      <c r="W38" s="76"/>
      <c r="X38" s="77"/>
    </row>
    <row r="39" spans="1:24" ht="21" customHeight="1" x14ac:dyDescent="0.35">
      <c r="A39" s="78" t="s">
        <v>63</v>
      </c>
      <c r="B39" s="79"/>
      <c r="C39" s="80"/>
      <c r="D39" s="75">
        <v>16599.29</v>
      </c>
      <c r="E39" s="76"/>
      <c r="F39" s="77"/>
      <c r="G39" s="72"/>
      <c r="H39" s="73"/>
      <c r="I39" s="74"/>
      <c r="J39" s="75"/>
      <c r="K39" s="76"/>
      <c r="L39" s="77"/>
      <c r="M39" s="81" t="s">
        <v>64</v>
      </c>
      <c r="N39" s="82"/>
      <c r="O39" s="83"/>
      <c r="P39" s="75">
        <v>-1065.04</v>
      </c>
      <c r="Q39" s="76"/>
      <c r="R39" s="77"/>
      <c r="S39" s="72">
        <v>-1000</v>
      </c>
      <c r="T39" s="73"/>
      <c r="U39" s="74"/>
      <c r="V39" s="75">
        <v>-904</v>
      </c>
      <c r="W39" s="76"/>
      <c r="X39" s="77"/>
    </row>
    <row r="40" spans="1:24" ht="34.200000000000003" customHeight="1" thickBot="1" x14ac:dyDescent="0.4">
      <c r="A40" s="66" t="s">
        <v>65</v>
      </c>
      <c r="B40" s="67"/>
      <c r="C40" s="68"/>
      <c r="D40" s="61">
        <v>396.38</v>
      </c>
      <c r="E40" s="62"/>
      <c r="F40" s="63"/>
      <c r="G40" s="58"/>
      <c r="H40" s="59"/>
      <c r="I40" s="60"/>
      <c r="J40" s="61"/>
      <c r="K40" s="62"/>
      <c r="L40" s="63"/>
      <c r="M40" s="69" t="s">
        <v>66</v>
      </c>
      <c r="N40" s="70"/>
      <c r="O40" s="71"/>
      <c r="P40" s="61">
        <v>-2235.25</v>
      </c>
      <c r="Q40" s="62"/>
      <c r="R40" s="63"/>
      <c r="S40" s="58">
        <v>-2000</v>
      </c>
      <c r="T40" s="59"/>
      <c r="U40" s="60"/>
      <c r="V40" s="61"/>
      <c r="W40" s="62"/>
      <c r="X40" s="63"/>
    </row>
    <row r="41" spans="1:24" ht="34.200000000000003" customHeight="1" x14ac:dyDescent="0.3">
      <c r="A41" s="64" t="s">
        <v>67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44"/>
      <c r="N41" s="44"/>
      <c r="O41" s="44"/>
      <c r="P41" s="44"/>
      <c r="Q41" s="44"/>
      <c r="R41" s="44"/>
      <c r="S41" s="45"/>
      <c r="T41" s="45"/>
      <c r="U41" s="45"/>
      <c r="V41" s="44"/>
      <c r="W41" s="44"/>
      <c r="X41" s="44"/>
    </row>
    <row r="42" spans="1:24" ht="34.200000000000003" customHeight="1" thickBot="1" x14ac:dyDescent="0.4">
      <c r="A42" s="46" t="s">
        <v>49</v>
      </c>
      <c r="B42" s="47"/>
      <c r="C42" s="48"/>
      <c r="D42" s="52">
        <v>2500</v>
      </c>
      <c r="E42" s="53"/>
      <c r="F42" s="54"/>
      <c r="G42" s="52"/>
      <c r="H42" s="53"/>
      <c r="I42" s="54"/>
      <c r="J42" s="52"/>
      <c r="K42" s="53"/>
      <c r="L42" s="53"/>
      <c r="M42" s="51"/>
      <c r="N42" s="51"/>
      <c r="O42" s="51"/>
      <c r="P42" s="51"/>
      <c r="Q42" s="51"/>
      <c r="R42" s="51"/>
      <c r="S42" s="50"/>
      <c r="T42" s="50"/>
      <c r="U42" s="50"/>
      <c r="V42" s="51"/>
      <c r="W42" s="51"/>
      <c r="X42" s="51"/>
    </row>
    <row r="43" spans="1:24" ht="34.200000000000003" customHeight="1" thickBot="1" x14ac:dyDescent="0.4">
      <c r="A43" s="46" t="s">
        <v>68</v>
      </c>
      <c r="B43" s="47"/>
      <c r="C43" s="48"/>
      <c r="D43" s="52">
        <v>2325</v>
      </c>
      <c r="E43" s="53"/>
      <c r="F43" s="54"/>
      <c r="G43" s="52"/>
      <c r="H43" s="53"/>
      <c r="I43" s="54"/>
      <c r="J43" s="52"/>
      <c r="K43" s="53"/>
      <c r="L43" s="53"/>
      <c r="M43" s="55" t="s">
        <v>69</v>
      </c>
      <c r="N43" s="56"/>
      <c r="O43" s="56"/>
      <c r="P43" s="56">
        <v>-2340.31</v>
      </c>
      <c r="Q43" s="56"/>
      <c r="R43" s="56"/>
      <c r="S43" s="56"/>
      <c r="T43" s="56"/>
      <c r="U43" s="56"/>
      <c r="V43" s="56"/>
      <c r="W43" s="56"/>
      <c r="X43" s="57"/>
    </row>
    <row r="44" spans="1:24" ht="34.200000000000003" customHeight="1" x14ac:dyDescent="0.3">
      <c r="A44" s="46" t="s">
        <v>9</v>
      </c>
      <c r="B44" s="47"/>
      <c r="C44" s="48"/>
      <c r="D44" s="49"/>
      <c r="E44" s="47"/>
      <c r="F44" s="48"/>
      <c r="G44" s="49"/>
      <c r="H44" s="47"/>
      <c r="I44" s="48"/>
      <c r="J44" s="49"/>
      <c r="K44" s="47"/>
      <c r="L44" s="47"/>
      <c r="M44" s="37"/>
      <c r="N44" s="37"/>
      <c r="O44" s="37"/>
      <c r="P44" s="37"/>
      <c r="Q44" s="37"/>
      <c r="R44" s="37"/>
      <c r="S44" s="36"/>
      <c r="T44" s="36"/>
      <c r="U44" s="36"/>
      <c r="V44" s="37"/>
      <c r="W44" s="37"/>
      <c r="X44" s="37"/>
    </row>
    <row r="45" spans="1:24" ht="34.200000000000003" customHeight="1" thickBot="1" x14ac:dyDescent="0.4">
      <c r="A45" s="38" t="s">
        <v>70</v>
      </c>
      <c r="B45" s="39"/>
      <c r="C45" s="40"/>
      <c r="D45" s="41">
        <f>SUM(D42,D43,D44)</f>
        <v>4825</v>
      </c>
      <c r="E45" s="42"/>
      <c r="F45" s="43"/>
      <c r="G45" s="41">
        <f t="shared" ref="G45" si="2">SUM(G42,G43,G44)</f>
        <v>0</v>
      </c>
      <c r="H45" s="42"/>
      <c r="I45" s="43"/>
      <c r="J45" s="41">
        <f t="shared" ref="J45" si="3">SUM(J42,J43,J44)</f>
        <v>0</v>
      </c>
      <c r="K45" s="42"/>
      <c r="L45" s="42"/>
      <c r="M45" s="44"/>
      <c r="N45" s="44"/>
      <c r="O45" s="44"/>
      <c r="P45" s="44"/>
      <c r="Q45" s="44"/>
      <c r="R45" s="44"/>
      <c r="S45" s="45"/>
      <c r="T45" s="45"/>
      <c r="U45" s="45"/>
      <c r="V45" s="44"/>
      <c r="W45" s="44"/>
      <c r="X45" s="44"/>
    </row>
    <row r="46" spans="1:24" ht="21" customHeight="1" thickBot="1" x14ac:dyDescent="0.4">
      <c r="A46" s="30" t="s">
        <v>71</v>
      </c>
      <c r="B46" s="31"/>
      <c r="C46" s="32"/>
      <c r="D46" s="9">
        <f>SUM(D9,D18:F26,D35:F40,D45)</f>
        <v>349923.60000000003</v>
      </c>
      <c r="E46" s="10"/>
      <c r="F46" s="11"/>
      <c r="G46" s="6">
        <f>SUM(G9,G18,G21,G22,G23,G25,G26,G35,G36,G37)</f>
        <v>234000</v>
      </c>
      <c r="H46" s="7"/>
      <c r="I46" s="8"/>
      <c r="J46" s="33">
        <f>J9+J11+J12+J13+J18+J21+J22+J25+J36+J37+J38</f>
        <v>202579.58999999997</v>
      </c>
      <c r="K46" s="34"/>
      <c r="L46" s="35"/>
      <c r="M46" s="30" t="s">
        <v>72</v>
      </c>
      <c r="N46" s="31"/>
      <c r="O46" s="32"/>
      <c r="P46" s="9">
        <f>SUM(P9,P10,P11,P12,P13,P14,P15,P16,P17,P18,P19,P20,P21,P22,P23,P30,P32,P31,P33,P34,P35,P36,P37,P38,P39,P40,P43)</f>
        <v>-349960.07999999996</v>
      </c>
      <c r="Q46" s="10"/>
      <c r="R46" s="11"/>
      <c r="S46" s="6">
        <f>SUM(S9:U40,S43)</f>
        <v>-233840</v>
      </c>
      <c r="T46" s="7"/>
      <c r="U46" s="8"/>
      <c r="V46" s="9">
        <f>V10+V11+V12+V13+V14+V15+V17+V18+V21+V22+V23+V24+V25+V26+V27+V28+V29+V31+V32+V33+V34+V35+V36+V37+V38+V39+V40+V43</f>
        <v>-231703.08000000002</v>
      </c>
      <c r="W46" s="10"/>
      <c r="X46" s="11"/>
    </row>
    <row r="47" spans="1:24" ht="21" customHeight="1" x14ac:dyDescent="0.3">
      <c r="A47" s="12"/>
      <c r="B47" s="12"/>
      <c r="C47" s="12"/>
      <c r="D47" s="12"/>
      <c r="E47" s="12"/>
      <c r="F47" s="12"/>
      <c r="G47" s="12"/>
      <c r="H47" s="13"/>
      <c r="I47" s="16" t="s">
        <v>73</v>
      </c>
      <c r="J47" s="17"/>
      <c r="K47" s="17"/>
      <c r="L47" s="18"/>
      <c r="M47" s="24">
        <f>SUM(D46+P46)</f>
        <v>-36.479999999923166</v>
      </c>
      <c r="N47" s="24"/>
      <c r="O47" s="24"/>
      <c r="P47" s="25"/>
      <c r="Q47" s="28"/>
      <c r="R47" s="12"/>
      <c r="S47" s="12"/>
      <c r="T47" s="12"/>
      <c r="U47" s="12"/>
      <c r="V47" s="12"/>
      <c r="W47" s="12"/>
      <c r="X47" s="12"/>
    </row>
    <row r="48" spans="1:24" ht="21" customHeight="1" x14ac:dyDescent="0.3">
      <c r="A48" s="14"/>
      <c r="B48" s="14"/>
      <c r="C48" s="14"/>
      <c r="D48" s="14"/>
      <c r="E48" s="14"/>
      <c r="F48" s="14"/>
      <c r="G48" s="14"/>
      <c r="H48" s="15"/>
      <c r="I48" s="16"/>
      <c r="J48" s="19"/>
      <c r="K48" s="19"/>
      <c r="L48" s="20"/>
      <c r="M48" s="24"/>
      <c r="N48" s="24"/>
      <c r="O48" s="24"/>
      <c r="P48" s="25"/>
      <c r="Q48" s="29"/>
      <c r="R48" s="14"/>
      <c r="S48" s="14"/>
      <c r="T48" s="14"/>
      <c r="U48" s="14"/>
      <c r="V48" s="14"/>
      <c r="W48" s="14"/>
      <c r="X48" s="14"/>
    </row>
    <row r="49" spans="1:24" ht="21" customHeight="1" thickBot="1" x14ac:dyDescent="0.35">
      <c r="A49" s="14"/>
      <c r="B49" s="14"/>
      <c r="C49" s="14"/>
      <c r="D49" s="14"/>
      <c r="E49" s="14"/>
      <c r="F49" s="14"/>
      <c r="G49" s="14"/>
      <c r="H49" s="15"/>
      <c r="I49" s="21"/>
      <c r="J49" s="22"/>
      <c r="K49" s="22"/>
      <c r="L49" s="23"/>
      <c r="M49" s="26"/>
      <c r="N49" s="26"/>
      <c r="O49" s="26"/>
      <c r="P49" s="27"/>
      <c r="Q49" s="29"/>
      <c r="R49" s="14"/>
      <c r="S49" s="14"/>
      <c r="T49" s="14"/>
      <c r="U49" s="14"/>
      <c r="V49" s="14"/>
      <c r="W49" s="14"/>
      <c r="X49" s="14"/>
    </row>
    <row r="50" spans="1:24" ht="15" customHeight="1" x14ac:dyDescent="0.7">
      <c r="I50" s="4"/>
      <c r="J50" s="4"/>
      <c r="K50" s="4"/>
      <c r="L50" s="4"/>
      <c r="M50" s="4"/>
      <c r="N50" s="5"/>
      <c r="O50" s="5"/>
      <c r="P50" s="5"/>
      <c r="Q50" s="5"/>
    </row>
  </sheetData>
  <mergeCells count="308">
    <mergeCell ref="A1:L6"/>
    <mergeCell ref="M1:X6"/>
    <mergeCell ref="A7:C8"/>
    <mergeCell ref="D7:F8"/>
    <mergeCell ref="G7:I8"/>
    <mergeCell ref="J7:L8"/>
    <mergeCell ref="M7:O8"/>
    <mergeCell ref="P7:R8"/>
    <mergeCell ref="S7:U8"/>
    <mergeCell ref="V7:X8"/>
    <mergeCell ref="Z8:AG9"/>
    <mergeCell ref="A9:C9"/>
    <mergeCell ref="D9:F9"/>
    <mergeCell ref="G9:I9"/>
    <mergeCell ref="J9:L9"/>
    <mergeCell ref="M9:O9"/>
    <mergeCell ref="P9:R9"/>
    <mergeCell ref="S9:U9"/>
    <mergeCell ref="V9:X9"/>
    <mergeCell ref="A10:L10"/>
    <mergeCell ref="M10:O10"/>
    <mergeCell ref="P10:R10"/>
    <mergeCell ref="S10:U10"/>
    <mergeCell ref="V10:X10"/>
    <mergeCell ref="Z10:AH2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4:C14"/>
    <mergeCell ref="D14:F14"/>
    <mergeCell ref="G14:I14"/>
    <mergeCell ref="J14:L14"/>
    <mergeCell ref="M14:O14"/>
    <mergeCell ref="P14:R14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6:C16"/>
    <mergeCell ref="D16:F16"/>
    <mergeCell ref="J16:L16"/>
    <mergeCell ref="M16:O16"/>
    <mergeCell ref="P16:R16"/>
    <mergeCell ref="S16:U16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18:C18"/>
    <mergeCell ref="D18:F18"/>
    <mergeCell ref="G18:I18"/>
    <mergeCell ref="J18:L18"/>
    <mergeCell ref="M18:O18"/>
    <mergeCell ref="P18:R18"/>
    <mergeCell ref="S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0:C20"/>
    <mergeCell ref="D20:F20"/>
    <mergeCell ref="G20:I20"/>
    <mergeCell ref="J20:L20"/>
    <mergeCell ref="M20:O20"/>
    <mergeCell ref="P20:R20"/>
    <mergeCell ref="AD21:AD22"/>
    <mergeCell ref="AE21:AH22"/>
    <mergeCell ref="A22:C22"/>
    <mergeCell ref="D22:F22"/>
    <mergeCell ref="G22:I22"/>
    <mergeCell ref="J22:L22"/>
    <mergeCell ref="M22:O22"/>
    <mergeCell ref="P22:R22"/>
    <mergeCell ref="S22:U22"/>
    <mergeCell ref="V22:X22"/>
    <mergeCell ref="S23:U23"/>
    <mergeCell ref="V23:X23"/>
    <mergeCell ref="AD23:AD24"/>
    <mergeCell ref="AE23:AH24"/>
    <mergeCell ref="A24:L24"/>
    <mergeCell ref="M24:O24"/>
    <mergeCell ref="P24:R24"/>
    <mergeCell ref="S24:U24"/>
    <mergeCell ref="V24:X24"/>
    <mergeCell ref="A23:C23"/>
    <mergeCell ref="D23:F23"/>
    <mergeCell ref="G23:I23"/>
    <mergeCell ref="J23:L23"/>
    <mergeCell ref="M23:O23"/>
    <mergeCell ref="P23:R23"/>
    <mergeCell ref="S25:U25"/>
    <mergeCell ref="V25:X25"/>
    <mergeCell ref="AD25:AD26"/>
    <mergeCell ref="AE25:AH26"/>
    <mergeCell ref="A26:C26"/>
    <mergeCell ref="D26:F26"/>
    <mergeCell ref="G26:I26"/>
    <mergeCell ref="J26:L26"/>
    <mergeCell ref="M26:O26"/>
    <mergeCell ref="P26:R26"/>
    <mergeCell ref="A25:C25"/>
    <mergeCell ref="D25:F25"/>
    <mergeCell ref="G25:I25"/>
    <mergeCell ref="J25:L25"/>
    <mergeCell ref="M25:O25"/>
    <mergeCell ref="P25:R25"/>
    <mergeCell ref="S26:U26"/>
    <mergeCell ref="V26:X26"/>
    <mergeCell ref="A27:L28"/>
    <mergeCell ref="M27:O27"/>
    <mergeCell ref="P27:R27"/>
    <mergeCell ref="S27:U27"/>
    <mergeCell ref="V27:X27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0:C30"/>
    <mergeCell ref="D30:F30"/>
    <mergeCell ref="G30:I30"/>
    <mergeCell ref="J30:L30"/>
    <mergeCell ref="M30:O30"/>
    <mergeCell ref="P30:R30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2:C32"/>
    <mergeCell ref="D32:F32"/>
    <mergeCell ref="G32:I32"/>
    <mergeCell ref="J32:L32"/>
    <mergeCell ref="M32:O32"/>
    <mergeCell ref="P32:R32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4:C34"/>
    <mergeCell ref="D34:F34"/>
    <mergeCell ref="G34:I34"/>
    <mergeCell ref="J34:L34"/>
    <mergeCell ref="M34:O34"/>
    <mergeCell ref="P34:R34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6:C36"/>
    <mergeCell ref="D36:F36"/>
    <mergeCell ref="G36:I36"/>
    <mergeCell ref="J36:L36"/>
    <mergeCell ref="M36:O36"/>
    <mergeCell ref="P36:R36"/>
    <mergeCell ref="S38:U38"/>
    <mergeCell ref="V38:X38"/>
    <mergeCell ref="A39:C39"/>
    <mergeCell ref="D39:F39"/>
    <mergeCell ref="G39:I39"/>
    <mergeCell ref="J39:L39"/>
    <mergeCell ref="M39:O39"/>
    <mergeCell ref="P39:R39"/>
    <mergeCell ref="S39:U39"/>
    <mergeCell ref="V39:X39"/>
    <mergeCell ref="A38:C38"/>
    <mergeCell ref="D38:F38"/>
    <mergeCell ref="G38:I38"/>
    <mergeCell ref="J38:L38"/>
    <mergeCell ref="M38:O38"/>
    <mergeCell ref="P38:R38"/>
    <mergeCell ref="S40:U40"/>
    <mergeCell ref="V40:X40"/>
    <mergeCell ref="A41:L41"/>
    <mergeCell ref="M41:O41"/>
    <mergeCell ref="P41:R41"/>
    <mergeCell ref="S41:U41"/>
    <mergeCell ref="V41:X41"/>
    <mergeCell ref="A40:C40"/>
    <mergeCell ref="D40:F40"/>
    <mergeCell ref="G40:I40"/>
    <mergeCell ref="J40:L40"/>
    <mergeCell ref="M40:O40"/>
    <mergeCell ref="P40:R40"/>
    <mergeCell ref="S42:U42"/>
    <mergeCell ref="V42:X42"/>
    <mergeCell ref="A43:C43"/>
    <mergeCell ref="D43:F43"/>
    <mergeCell ref="G43:I43"/>
    <mergeCell ref="J43:L43"/>
    <mergeCell ref="M43:O43"/>
    <mergeCell ref="P43:R43"/>
    <mergeCell ref="S43:U43"/>
    <mergeCell ref="V43:X43"/>
    <mergeCell ref="A42:C42"/>
    <mergeCell ref="D42:F42"/>
    <mergeCell ref="G42:I42"/>
    <mergeCell ref="J42:L42"/>
    <mergeCell ref="M42:O42"/>
    <mergeCell ref="P42:R42"/>
    <mergeCell ref="S44:U44"/>
    <mergeCell ref="V44:X44"/>
    <mergeCell ref="A45:C45"/>
    <mergeCell ref="D45:F45"/>
    <mergeCell ref="G45:I45"/>
    <mergeCell ref="J45:L45"/>
    <mergeCell ref="M45:O45"/>
    <mergeCell ref="P45:R45"/>
    <mergeCell ref="S45:U45"/>
    <mergeCell ref="V45:X45"/>
    <mergeCell ref="A44:C44"/>
    <mergeCell ref="D44:F44"/>
    <mergeCell ref="G44:I44"/>
    <mergeCell ref="J44:L44"/>
    <mergeCell ref="M44:O44"/>
    <mergeCell ref="P44:R44"/>
    <mergeCell ref="S46:U46"/>
    <mergeCell ref="V46:X46"/>
    <mergeCell ref="A47:H49"/>
    <mergeCell ref="I47:L49"/>
    <mergeCell ref="M47:P49"/>
    <mergeCell ref="Q47:X49"/>
    <mergeCell ref="A46:C46"/>
    <mergeCell ref="D46:F46"/>
    <mergeCell ref="G46:I46"/>
    <mergeCell ref="J46:L46"/>
    <mergeCell ref="M46:O46"/>
    <mergeCell ref="P46:R46"/>
  </mergeCells>
  <pageMargins left="0.7" right="0.7" top="0.75" bottom="0.75" header="0.3" footer="0.3"/>
  <pageSetup scale="5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31st, 2023</vt:lpstr>
      <vt:lpstr>'March 31st,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Hogen</dc:creator>
  <cp:lastModifiedBy>David Hogen</cp:lastModifiedBy>
  <dcterms:created xsi:type="dcterms:W3CDTF">2023-04-05T03:43:50Z</dcterms:created>
  <dcterms:modified xsi:type="dcterms:W3CDTF">2023-04-05T03:47:20Z</dcterms:modified>
</cp:coreProperties>
</file>