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an\OneDrive\Documents\Documents\Facilitation C2 New\Petrolia Hockey\"/>
    </mc:Choice>
  </mc:AlternateContent>
  <xr:revisionPtr revIDLastSave="0" documentId="8_{1C38938E-89E5-46CF-A4AF-FE95D9AFAB1D}" xr6:coauthVersionLast="47" xr6:coauthVersionMax="47" xr10:uidLastSave="{00000000-0000-0000-0000-000000000000}"/>
  <bookViews>
    <workbookView xWindow="1130" yWindow="1130" windowWidth="18543" windowHeight="9559" firstSheet="8" activeTab="11" xr2:uid="{F27AE33F-9ED2-4E68-833E-053C9D781864}"/>
  </bookViews>
  <sheets>
    <sheet name="April 2021" sheetId="1" r:id="rId1"/>
    <sheet name="May 2021" sheetId="2" r:id="rId2"/>
    <sheet name="June 2021" sheetId="3" r:id="rId3"/>
    <sheet name="July 2021" sheetId="4" r:id="rId4"/>
    <sheet name="August 2021" sheetId="5" r:id="rId5"/>
    <sheet name="September 2021" sheetId="6" r:id="rId6"/>
    <sheet name="October 2021" sheetId="7" r:id="rId7"/>
    <sheet name="November 2021" sheetId="8" r:id="rId8"/>
    <sheet name="December 2021" sheetId="9" r:id="rId9"/>
    <sheet name="Janauary 2022" sheetId="10" r:id="rId10"/>
    <sheet name="February 2022" sheetId="11" r:id="rId11"/>
    <sheet name="March 2022" sheetId="12" r:id="rId12"/>
  </sheets>
  <definedNames>
    <definedName name="_xlnm.Print_Area" localSheetId="4">'August 2021'!$A$1:$X$39</definedName>
    <definedName name="_xlnm.Print_Area" localSheetId="8">'December 2021'!$A$1:$X$41</definedName>
    <definedName name="_xlnm.Print_Area" localSheetId="10">'February 2022'!$A$1:$X$42</definedName>
    <definedName name="_xlnm.Print_Area" localSheetId="9">'Janauary 2022'!$A$1:$X$42</definedName>
    <definedName name="_xlnm.Print_Area" localSheetId="3">'July 2021'!$A$1:$X$39</definedName>
    <definedName name="_xlnm.Print_Area" localSheetId="11">'March 2022'!$A$1:$X$42</definedName>
    <definedName name="_xlnm.Print_Area" localSheetId="7">'November 2021'!$A$1:$X$41</definedName>
    <definedName name="_xlnm.Print_Area" localSheetId="6">'October 2021'!$A$1:$X$41</definedName>
    <definedName name="_xlnm.Print_Area" localSheetId="5">'September 2021'!$A$1:$X$40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9" i="12" l="1"/>
  <c r="S39" i="12"/>
  <c r="P39" i="12"/>
  <c r="J33" i="12"/>
  <c r="G33" i="12"/>
  <c r="D33" i="12"/>
  <c r="J17" i="12"/>
  <c r="G17" i="12"/>
  <c r="G39" i="12" s="1"/>
  <c r="D17" i="12"/>
  <c r="V39" i="11"/>
  <c r="S39" i="11"/>
  <c r="P39" i="11"/>
  <c r="J33" i="11"/>
  <c r="G33" i="11"/>
  <c r="G39" i="11" s="1"/>
  <c r="D33" i="11"/>
  <c r="D39" i="11" s="1"/>
  <c r="J17" i="11"/>
  <c r="J39" i="11" s="1"/>
  <c r="G17" i="11"/>
  <c r="D17" i="11"/>
  <c r="V39" i="10"/>
  <c r="S39" i="10"/>
  <c r="P39" i="10"/>
  <c r="J33" i="10"/>
  <c r="G33" i="10"/>
  <c r="D33" i="10"/>
  <c r="J17" i="10"/>
  <c r="G17" i="10"/>
  <c r="G39" i="10" s="1"/>
  <c r="D17" i="10"/>
  <c r="D39" i="10" s="1"/>
  <c r="P38" i="9"/>
  <c r="D17" i="9"/>
  <c r="V38" i="9"/>
  <c r="S38" i="9"/>
  <c r="J38" i="9"/>
  <c r="J32" i="9"/>
  <c r="G32" i="9"/>
  <c r="D32" i="9"/>
  <c r="AD23" i="9"/>
  <c r="J17" i="9"/>
  <c r="G17" i="9"/>
  <c r="G38" i="9" s="1"/>
  <c r="AD23" i="8"/>
  <c r="V38" i="8"/>
  <c r="S38" i="8"/>
  <c r="P38" i="8"/>
  <c r="J32" i="8"/>
  <c r="G32" i="8"/>
  <c r="D32" i="8"/>
  <c r="D38" i="8" s="1"/>
  <c r="J17" i="8"/>
  <c r="J38" i="8" s="1"/>
  <c r="G17" i="8"/>
  <c r="G38" i="8" s="1"/>
  <c r="V38" i="7"/>
  <c r="S38" i="7"/>
  <c r="P38" i="7"/>
  <c r="J32" i="7"/>
  <c r="G32" i="7"/>
  <c r="D32" i="7"/>
  <c r="D38" i="7" s="1"/>
  <c r="J17" i="7"/>
  <c r="J38" i="7" s="1"/>
  <c r="G17" i="7"/>
  <c r="G38" i="7" s="1"/>
  <c r="V37" i="6"/>
  <c r="S37" i="6"/>
  <c r="P37" i="6"/>
  <c r="J31" i="6"/>
  <c r="G31" i="6"/>
  <c r="D31" i="6"/>
  <c r="D37" i="6" s="1"/>
  <c r="J17" i="6"/>
  <c r="G17" i="6"/>
  <c r="G37" i="6" s="1"/>
  <c r="V36" i="5"/>
  <c r="S36" i="5"/>
  <c r="P36" i="5"/>
  <c r="J30" i="5"/>
  <c r="G30" i="5"/>
  <c r="D30" i="5"/>
  <c r="D36" i="5" s="1"/>
  <c r="J17" i="5"/>
  <c r="J36" i="5" s="1"/>
  <c r="G17" i="5"/>
  <c r="G36" i="5" s="1"/>
  <c r="P36" i="4"/>
  <c r="V36" i="4"/>
  <c r="S36" i="4"/>
  <c r="J30" i="4"/>
  <c r="G30" i="4"/>
  <c r="D30" i="4"/>
  <c r="J17" i="4"/>
  <c r="J36" i="4" s="1"/>
  <c r="G17" i="4"/>
  <c r="D17" i="4"/>
  <c r="V36" i="3"/>
  <c r="S36" i="3"/>
  <c r="P36" i="3"/>
  <c r="J30" i="3"/>
  <c r="G30" i="3"/>
  <c r="D30" i="3"/>
  <c r="J17" i="3"/>
  <c r="G17" i="3"/>
  <c r="D17" i="3"/>
  <c r="V36" i="2"/>
  <c r="S36" i="2"/>
  <c r="P36" i="2"/>
  <c r="J30" i="2"/>
  <c r="G30" i="2"/>
  <c r="D30" i="2"/>
  <c r="J17" i="2"/>
  <c r="G17" i="2"/>
  <c r="D17" i="2"/>
  <c r="D36" i="2" s="1"/>
  <c r="M37" i="2" s="1"/>
  <c r="S36" i="1"/>
  <c r="V36" i="1"/>
  <c r="P36" i="1"/>
  <c r="G30" i="1"/>
  <c r="J30" i="1"/>
  <c r="D30" i="1"/>
  <c r="G17" i="1"/>
  <c r="D17" i="1"/>
  <c r="J17" i="1"/>
  <c r="J39" i="12" l="1"/>
  <c r="D36" i="3"/>
  <c r="J36" i="1"/>
  <c r="D39" i="12"/>
  <c r="M40" i="12" s="1"/>
  <c r="M40" i="11"/>
  <c r="J39" i="10"/>
  <c r="M40" i="10"/>
  <c r="D38" i="9"/>
  <c r="M39" i="9" s="1"/>
  <c r="M39" i="8"/>
  <c r="M39" i="7"/>
  <c r="J37" i="6"/>
  <c r="M38" i="6"/>
  <c r="G36" i="3"/>
  <c r="D36" i="4"/>
  <c r="G36" i="1"/>
  <c r="G36" i="2"/>
  <c r="M37" i="5"/>
  <c r="J36" i="2"/>
  <c r="D36" i="1"/>
  <c r="J36" i="3"/>
  <c r="M37" i="1"/>
  <c r="G36" i="4"/>
  <c r="M37" i="4"/>
  <c r="M37" i="3"/>
</calcChain>
</file>

<file path=xl/sharedStrings.xml><?xml version="1.0" encoding="utf-8"?>
<sst xmlns="http://schemas.openxmlformats.org/spreadsheetml/2006/main" count="806" uniqueCount="79">
  <si>
    <t>Income</t>
  </si>
  <si>
    <t>Bingo</t>
  </si>
  <si>
    <t>Donations</t>
  </si>
  <si>
    <t>I.O.D.E.</t>
  </si>
  <si>
    <t>Benevity (Hydro One)</t>
  </si>
  <si>
    <t>Petrolia Lions Club</t>
  </si>
  <si>
    <t>Patrick Kavanagh Memorial</t>
  </si>
  <si>
    <t>Jim Annett Memorial</t>
  </si>
  <si>
    <t>Bill Fields Memorial</t>
  </si>
  <si>
    <t>21-22 Budget</t>
  </si>
  <si>
    <t>Total Donations</t>
  </si>
  <si>
    <t>Petrolia Minor Hockey Association                                                                                                                                                                                                      Profit and Loss Statement                                                                                                                                                                                                                April 15th, 2021 - April 30th, 2021</t>
  </si>
  <si>
    <t>Gate</t>
  </si>
  <si>
    <t>Interest Revenue</t>
  </si>
  <si>
    <t>Lotto</t>
  </si>
  <si>
    <t>Registration</t>
  </si>
  <si>
    <t>Return of Borrowed Funds</t>
  </si>
  <si>
    <t>Silver Stick Income</t>
  </si>
  <si>
    <t>Team Registration</t>
  </si>
  <si>
    <t>Sponsorship</t>
  </si>
  <si>
    <t>Other Income</t>
  </si>
  <si>
    <t>Total SilverStick Income</t>
  </si>
  <si>
    <t>Sponsorships</t>
  </si>
  <si>
    <t>Team Donations</t>
  </si>
  <si>
    <t>Total Income</t>
  </si>
  <si>
    <t>Expense</t>
  </si>
  <si>
    <t>Advertising</t>
  </si>
  <si>
    <t>Bank Charges</t>
  </si>
  <si>
    <t>Clinics - Bench Staff</t>
  </si>
  <si>
    <t>Clinics - Players</t>
  </si>
  <si>
    <t>Equipment</t>
  </si>
  <si>
    <t>Funds Borrowed</t>
  </si>
  <si>
    <t>Game Sheets</t>
  </si>
  <si>
    <t>Gate Keepers</t>
  </si>
  <si>
    <t>Ice</t>
  </si>
  <si>
    <t>Ice Scheduler</t>
  </si>
  <si>
    <t>Treasurer</t>
  </si>
  <si>
    <t>Insurance</t>
  </si>
  <si>
    <t>League Fees</t>
  </si>
  <si>
    <t>OMHA</t>
  </si>
  <si>
    <t>SHAMROCK</t>
  </si>
  <si>
    <t>4-COUNTY</t>
  </si>
  <si>
    <t>Lotto Expenses</t>
  </si>
  <si>
    <t>Meeting Expenses</t>
  </si>
  <si>
    <t>Misc. Expenses</t>
  </si>
  <si>
    <t>Office &amp; Postage</t>
  </si>
  <si>
    <t>Referees</t>
  </si>
  <si>
    <t>Registration Refunds</t>
  </si>
  <si>
    <t>SilverStick Expenses</t>
  </si>
  <si>
    <t>Tournament Fees</t>
  </si>
  <si>
    <t>Website Fees</t>
  </si>
  <si>
    <t>Wind Up</t>
  </si>
  <si>
    <t>Total Expenses</t>
  </si>
  <si>
    <t>OMHA - REFUNDS (CREDITS)</t>
  </si>
  <si>
    <t>Net Income</t>
  </si>
  <si>
    <t xml:space="preserve"> CURRENT                                                      21-22 Season</t>
  </si>
  <si>
    <t xml:space="preserve"> PREV                                                          20-21 Year</t>
  </si>
  <si>
    <t>Petrolia Minor Hockey Association                                                                                                                                                                                                      Profit and Loss Statement                                                                                                                                                                                                                April 15th, 2021 - May 31st, 2021</t>
  </si>
  <si>
    <t>Petrolia Minor Hockey Association                                                                                                                                                                                                      Profit and Loss Statement                                                                                                                                                                                                                April 15th, 2021 - June 30th, 2021</t>
  </si>
  <si>
    <t>Petrolia Minor Hockey Association                                                                                                                                                                                                      Profit and Loss Statement                                                                                                                                                                                                                April 15th, 2021 - July 31st, 2021</t>
  </si>
  <si>
    <t>Misc Revenue  - CERS</t>
  </si>
  <si>
    <t>League Fees Other</t>
  </si>
  <si>
    <t>Fundraising</t>
  </si>
  <si>
    <t>Petrolia Minor Hockey Association                                                                                                                                                                                                      Profit and Loss Statement                                                                                                                                                                                                                April 15th, 2021 - October 29th, 2021</t>
  </si>
  <si>
    <t>Petrolia Minor Hockey Association                                                                                                                                                                                                      Profit and Loss Statement                                                                                                                                                                                                                April 15th, 2021 - September 30th, 2021</t>
  </si>
  <si>
    <t>Petrolia Minor Hockey Association                                                                                                                                                                                                      Profit and Loss Statement                                                                                                                                                                                                                April 15th, 2021 - August 31st, 2021</t>
  </si>
  <si>
    <r>
      <t xml:space="preserve">Total Donations (Fundraising) for Jackson Mitchel as of </t>
    </r>
    <r>
      <rPr>
        <b/>
        <sz val="28"/>
        <color rgb="FFFF0000"/>
        <rFont val="Calibri"/>
        <family val="2"/>
        <scheme val="minor"/>
      </rPr>
      <t>November 4th</t>
    </r>
    <r>
      <rPr>
        <sz val="28"/>
        <color rgb="FFFF0000"/>
        <rFont val="Calibri"/>
        <family val="2"/>
        <scheme val="minor"/>
      </rPr>
      <t xml:space="preserve"> $6228</t>
    </r>
  </si>
  <si>
    <t xml:space="preserve">Total Donations (Fundraising) for Jackson Mitchel as of November 4th </t>
  </si>
  <si>
    <t>Total to November 30th</t>
  </si>
  <si>
    <t>Total from December 1st - December 3rd</t>
  </si>
  <si>
    <t>Totalas of December 3rd.</t>
  </si>
  <si>
    <t>Developmental Income</t>
  </si>
  <si>
    <t>Benevity</t>
  </si>
  <si>
    <t>Total as of November 30th</t>
  </si>
  <si>
    <t>Total December 1st - December 31st</t>
  </si>
  <si>
    <t>Total as of December 31st.</t>
  </si>
  <si>
    <t>DONATIONS</t>
  </si>
  <si>
    <t>January 31st, 2022</t>
  </si>
  <si>
    <t>Misc Revenue - Economical Mutual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</si>
</sst>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/>
    <xf numFmtId="0" fontId="6" fillId="0" borderId="0" xfId="0" applyFont="1" applyBorder="1" applyAlignment="1"/>
    <xf numFmtId="44" fontId="7" fillId="0" borderId="0" xfId="1" applyFont="1" applyBorder="1" applyAlignment="1"/>
    <xf numFmtId="0" fontId="0" fillId="0" borderId="0" xfId="0" applyBorder="1"/>
    <xf numFmtId="0" fontId="0" fillId="0" borderId="0" xfId="0" applyBorder="1" applyAlignment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4" fontId="0" fillId="0" borderId="16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0" borderId="18" xfId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44" fontId="0" fillId="0" borderId="11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4" borderId="16" xfId="1" applyFont="1" applyFill="1" applyBorder="1" applyAlignment="1">
      <alignment horizontal="center"/>
    </xf>
    <xf numFmtId="44" fontId="0" fillId="4" borderId="17" xfId="1" applyFont="1" applyFill="1" applyBorder="1" applyAlignment="1">
      <alignment horizontal="center"/>
    </xf>
    <xf numFmtId="44" fontId="0" fillId="4" borderId="18" xfId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0" fillId="0" borderId="0" xfId="1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4" fillId="0" borderId="16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44" fontId="4" fillId="0" borderId="18" xfId="1" applyFont="1" applyBorder="1" applyAlignment="1">
      <alignment horizontal="center"/>
    </xf>
    <xf numFmtId="44" fontId="4" fillId="4" borderId="16" xfId="1" applyFont="1" applyFill="1" applyBorder="1" applyAlignment="1">
      <alignment horizontal="center"/>
    </xf>
    <xf numFmtId="44" fontId="4" fillId="4" borderId="17" xfId="1" applyFont="1" applyFill="1" applyBorder="1" applyAlignment="1">
      <alignment horizontal="center"/>
    </xf>
    <xf numFmtId="44" fontId="4" fillId="4" borderId="18" xfId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44" fontId="7" fillId="2" borderId="4" xfId="1" applyFont="1" applyFill="1" applyBorder="1" applyAlignment="1">
      <alignment horizontal="center"/>
    </xf>
    <xf numFmtId="44" fontId="7" fillId="2" borderId="6" xfId="1" applyFont="1" applyFill="1" applyBorder="1" applyAlignment="1">
      <alignment horizontal="center"/>
    </xf>
    <xf numFmtId="44" fontId="7" fillId="2" borderId="7" xfId="1" applyFont="1" applyFill="1" applyBorder="1" applyAlignment="1">
      <alignment horizontal="center"/>
    </xf>
    <xf numFmtId="44" fontId="7" fillId="5" borderId="0" xfId="1" applyFont="1" applyFill="1" applyBorder="1" applyAlignment="1">
      <alignment horizontal="center"/>
    </xf>
    <xf numFmtId="44" fontId="7" fillId="5" borderId="4" xfId="1" applyFont="1" applyFill="1" applyBorder="1" applyAlignment="1">
      <alignment horizontal="center"/>
    </xf>
    <xf numFmtId="44" fontId="7" fillId="5" borderId="6" xfId="1" applyFont="1" applyFill="1" applyBorder="1" applyAlignment="1">
      <alignment horizontal="center"/>
    </xf>
    <xf numFmtId="44" fontId="7" fillId="5" borderId="7" xfId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4" fontId="9" fillId="4" borderId="16" xfId="1" applyFont="1" applyFill="1" applyBorder="1" applyAlignment="1">
      <alignment horizontal="center"/>
    </xf>
    <xf numFmtId="44" fontId="9" fillId="4" borderId="17" xfId="1" applyFont="1" applyFill="1" applyBorder="1" applyAlignment="1">
      <alignment horizontal="center"/>
    </xf>
    <xf numFmtId="44" fontId="9" fillId="4" borderId="18" xfId="1" applyFont="1" applyFill="1" applyBorder="1" applyAlignment="1">
      <alignment horizontal="center"/>
    </xf>
    <xf numFmtId="44" fontId="9" fillId="0" borderId="16" xfId="1" applyFont="1" applyBorder="1" applyAlignment="1">
      <alignment horizontal="center"/>
    </xf>
    <xf numFmtId="44" fontId="9" fillId="0" borderId="17" xfId="1" applyFont="1" applyBorder="1" applyAlignment="1">
      <alignment horizontal="center"/>
    </xf>
    <xf numFmtId="44" fontId="9" fillId="0" borderId="18" xfId="1" applyFont="1" applyBorder="1" applyAlignment="1">
      <alignment horizontal="center"/>
    </xf>
    <xf numFmtId="44" fontId="9" fillId="0" borderId="11" xfId="1" applyFont="1" applyBorder="1" applyAlignment="1">
      <alignment horizontal="center"/>
    </xf>
    <xf numFmtId="44" fontId="9" fillId="0" borderId="12" xfId="1" applyFont="1" applyBorder="1" applyAlignment="1">
      <alignment horizontal="center"/>
    </xf>
    <xf numFmtId="44" fontId="9" fillId="0" borderId="13" xfId="1" applyFont="1" applyBorder="1" applyAlignment="1">
      <alignment horizontal="center"/>
    </xf>
    <xf numFmtId="44" fontId="9" fillId="0" borderId="0" xfId="1" applyFont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9" xfId="1" applyFont="1" applyBorder="1" applyAlignment="1">
      <alignment horizontal="center"/>
    </xf>
    <xf numFmtId="44" fontId="9" fillId="0" borderId="10" xfId="1" applyFont="1" applyBorder="1" applyAlignment="1">
      <alignment horizontal="center"/>
    </xf>
    <xf numFmtId="44" fontId="10" fillId="0" borderId="16" xfId="1" applyFont="1" applyBorder="1" applyAlignment="1">
      <alignment horizontal="center"/>
    </xf>
    <xf numFmtId="44" fontId="10" fillId="0" borderId="17" xfId="1" applyFont="1" applyBorder="1" applyAlignment="1">
      <alignment horizontal="center"/>
    </xf>
    <xf numFmtId="44" fontId="10" fillId="0" borderId="18" xfId="1" applyFont="1" applyBorder="1" applyAlignment="1">
      <alignment horizontal="center"/>
    </xf>
    <xf numFmtId="44" fontId="10" fillId="4" borderId="16" xfId="1" applyFont="1" applyFill="1" applyBorder="1" applyAlignment="1">
      <alignment horizontal="center"/>
    </xf>
    <xf numFmtId="44" fontId="10" fillId="4" borderId="17" xfId="1" applyFont="1" applyFill="1" applyBorder="1" applyAlignment="1">
      <alignment horizontal="center"/>
    </xf>
    <xf numFmtId="44" fontId="10" fillId="4" borderId="18" xfId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11" fillId="6" borderId="0" xfId="0" applyFont="1" applyFill="1" applyAlignment="1">
      <alignment horizontal="center" wrapText="1"/>
    </xf>
    <xf numFmtId="44" fontId="15" fillId="0" borderId="20" xfId="1" applyFont="1" applyBorder="1" applyAlignment="1">
      <alignment horizontal="center"/>
    </xf>
    <xf numFmtId="44" fontId="15" fillId="0" borderId="19" xfId="1" applyFont="1" applyBorder="1" applyAlignment="1">
      <alignment horizontal="center"/>
    </xf>
    <xf numFmtId="44" fontId="13" fillId="0" borderId="19" xfId="1" applyFont="1" applyBorder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4" fillId="7" borderId="18" xfId="0" applyFont="1" applyFill="1" applyBorder="1" applyAlignment="1">
      <alignment horizontal="right"/>
    </xf>
    <xf numFmtId="44" fontId="9" fillId="7" borderId="16" xfId="1" applyFont="1" applyFill="1" applyBorder="1" applyAlignment="1">
      <alignment horizontal="center"/>
    </xf>
    <xf numFmtId="44" fontId="9" fillId="7" borderId="17" xfId="1" applyFont="1" applyFill="1" applyBorder="1" applyAlignment="1">
      <alignment horizontal="center"/>
    </xf>
    <xf numFmtId="44" fontId="9" fillId="7" borderId="18" xfId="1" applyFont="1" applyFill="1" applyBorder="1" applyAlignment="1">
      <alignment horizontal="center"/>
    </xf>
    <xf numFmtId="0" fontId="2" fillId="7" borderId="16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left" wrapText="1"/>
    </xf>
    <xf numFmtId="0" fontId="2" fillId="7" borderId="18" xfId="0" applyFont="1" applyFill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5</xdr:row>
      <xdr:rowOff>95251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9A6DE6-03E9-44C4-A49B-8057CBEED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0501"/>
          <a:ext cx="1295400" cy="8572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5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8DD8CE-407F-4F5F-BF63-F255EBFDC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19075"/>
          <a:ext cx="1295400" cy="8572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5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9EB9A0-BC38-4218-9DF5-C2D4274BB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09550"/>
          <a:ext cx="1295400" cy="8572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5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CC6EF2F-8E71-4E00-B6D7-BCB155C58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00025"/>
          <a:ext cx="1295400" cy="857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4</xdr:row>
      <xdr:rowOff>6351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8C780A-7F07-4CFB-A69D-84C2970F6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66701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4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1FC52B-9007-44A0-8FF6-7E3C952DB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95275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CCAE8E-DF40-4A1C-AC2E-529E40D5D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85750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4</xdr:row>
      <xdr:rowOff>15875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119F74-8481-4E98-B8D4-E02F555EB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76225"/>
          <a:ext cx="1295400" cy="8064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4</xdr:row>
      <xdr:rowOff>6351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7118C8-1CC6-4A8B-889B-5299E49DE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66701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4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61DA9F-E8D2-484B-BBD7-FBA4E4AE1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95275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7DFA59-7E60-48CD-ABFB-FE82408B4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85750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4</xdr:row>
      <xdr:rowOff>15875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8BA7720-9E29-47A9-BF21-82E50C5A6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76225"/>
          <a:ext cx="1295400" cy="806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4</xdr:row>
      <xdr:rowOff>6351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04D19-3A9E-4FA8-B312-41E04BE98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66701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4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DE59F3-C1E4-4318-A5B9-5BB8DB073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95275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AC0807-0294-40DF-963A-B74596C7C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85750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4</xdr:row>
      <xdr:rowOff>15875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7D37655-A370-4A2C-B0AD-6D7293ECA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76225"/>
          <a:ext cx="1295400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5</xdr:row>
      <xdr:rowOff>95251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6C1B3A-8CEB-4F86-A895-7569DB43C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0501"/>
          <a:ext cx="1295400" cy="8572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A1DA0-B691-4A3B-B207-15F8F5041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19075"/>
          <a:ext cx="1295400" cy="8572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5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8F2162-9C64-44E3-B1D7-E883D93A3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09550"/>
          <a:ext cx="1295400" cy="8572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5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E51EDD-7190-47CA-8551-D202C6EAE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00025"/>
          <a:ext cx="1295400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5</xdr:row>
      <xdr:rowOff>95251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B7B72D-3E74-46EF-8375-89D1B892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0501"/>
          <a:ext cx="1295400" cy="8572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39E44A-9D35-4E9F-A691-F3F354E1B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19075"/>
          <a:ext cx="1295400" cy="8572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5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B021D6-054C-4EB6-BA12-B6C7AE212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09550"/>
          <a:ext cx="1295400" cy="8572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5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A0BE8AE-3577-4CDE-96B3-E1FCEC041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00025"/>
          <a:ext cx="1295400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4</xdr:row>
      <xdr:rowOff>6351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397459-A730-45C5-96B6-718F5F091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82881"/>
          <a:ext cx="1295400" cy="82677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4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5891DB-257A-4259-A1D4-A253690EB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11455"/>
          <a:ext cx="1295400" cy="82677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06506B-498D-48F4-8CF4-9463ED6A8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01930"/>
          <a:ext cx="1295400" cy="82677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4</xdr:row>
      <xdr:rowOff>15875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454308-37FF-464C-8830-B61E318F3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192405"/>
          <a:ext cx="1295400" cy="8267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4</xdr:row>
      <xdr:rowOff>6351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59B5FF-6B5E-4C49-8FF4-460DD4A9E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66701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4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A07E32-E377-42DC-A9C5-EEBE613A8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95275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94CCCB-9200-45E7-A741-B288E1091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85750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4</xdr:row>
      <xdr:rowOff>15875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4CFAFC-72A9-4B4F-9276-62B525DE6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76225"/>
          <a:ext cx="1295400" cy="806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4</xdr:row>
      <xdr:rowOff>6351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7D8A7F-F9B4-4304-9377-E6A571A2B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66701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4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EB47B7-479D-467C-A7F8-6EB69DE79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95275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277163-D5FC-43C5-AADA-4C3142C08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85750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4</xdr:row>
      <xdr:rowOff>15875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8094957-D1E2-44BF-8F36-1F5B3162A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76225"/>
          <a:ext cx="1295400" cy="806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4</xdr:row>
      <xdr:rowOff>6351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7C67CE-F65F-46E8-A939-DDA213B38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66701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4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5BB81C-7AEB-4DBB-8A81-A4C376300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95275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0EB61E-3631-4B35-A194-B6EC6FAB6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85750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4</xdr:row>
      <xdr:rowOff>15875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A9D269D-0C86-4E3D-8D2C-D54A9C0B3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76225"/>
          <a:ext cx="1295400" cy="806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4</xdr:row>
      <xdr:rowOff>6351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C6E78-3B84-4AEA-B6BA-54CA01EB0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66701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4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F076A0-AF5D-4C06-8529-FB521A0FD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95275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328FDA-C6A5-41E2-A19F-970B097A1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85750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4</xdr:row>
      <xdr:rowOff>15875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3611F7-7FD9-4352-82AF-7E4B7AD92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76225"/>
          <a:ext cx="1295400" cy="806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4</xdr:row>
      <xdr:rowOff>6351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752BCA-9642-49EB-9DEA-1CCBD5806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66701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4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3B1D0C-5A6C-4750-B932-2542238A0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95275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8D6A87-6C8C-440E-A694-EFC50B5D2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85750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4</xdr:row>
      <xdr:rowOff>15875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A51E18-B32D-477D-8DA5-E45BDF6C0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76225"/>
          <a:ext cx="12954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A7F5C-724E-4C6F-A565-94716E25D8DB}">
  <dimension ref="A1:Y41"/>
  <sheetViews>
    <sheetView topLeftCell="H22" workbookViewId="0">
      <selection activeCell="V36" sqref="V36:X36"/>
    </sheetView>
  </sheetViews>
  <sheetFormatPr defaultRowHeight="14.4" x14ac:dyDescent="0.3"/>
  <sheetData>
    <row r="1" spans="1:24" x14ac:dyDescent="0.3">
      <c r="A1" s="45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11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4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24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4" x14ac:dyDescent="0.3">
      <c r="A7" s="26" t="s">
        <v>0</v>
      </c>
      <c r="B7" s="27"/>
      <c r="C7" s="28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26" t="s">
        <v>25</v>
      </c>
      <c r="N7" s="27"/>
      <c r="O7" s="28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24" x14ac:dyDescent="0.3">
      <c r="A8" s="29"/>
      <c r="B8" s="30"/>
      <c r="C8" s="31"/>
      <c r="D8" s="32"/>
      <c r="E8" s="32"/>
      <c r="F8" s="32"/>
      <c r="G8" s="36"/>
      <c r="H8" s="37"/>
      <c r="I8" s="38"/>
      <c r="J8" s="42"/>
      <c r="K8" s="43"/>
      <c r="L8" s="44"/>
      <c r="M8" s="29"/>
      <c r="N8" s="30"/>
      <c r="O8" s="31"/>
      <c r="P8" s="32"/>
      <c r="Q8" s="32"/>
      <c r="R8" s="32"/>
      <c r="S8" s="36"/>
      <c r="T8" s="37"/>
      <c r="U8" s="38"/>
      <c r="V8" s="42"/>
      <c r="W8" s="43"/>
      <c r="X8" s="44"/>
    </row>
    <row r="9" spans="1:24" x14ac:dyDescent="0.3">
      <c r="A9" s="57" t="s">
        <v>1</v>
      </c>
      <c r="B9" s="58"/>
      <c r="C9" s="59"/>
      <c r="D9" s="54">
        <v>410.23</v>
      </c>
      <c r="E9" s="55"/>
      <c r="F9" s="56"/>
      <c r="G9" s="67">
        <v>10000</v>
      </c>
      <c r="H9" s="68"/>
      <c r="I9" s="69"/>
      <c r="J9" s="54">
        <v>9551.3700000000008</v>
      </c>
      <c r="K9" s="55"/>
      <c r="L9" s="56"/>
      <c r="M9" s="70" t="s">
        <v>26</v>
      </c>
      <c r="N9" s="71"/>
      <c r="O9" s="72"/>
      <c r="P9" s="54"/>
      <c r="Q9" s="55"/>
      <c r="R9" s="56"/>
      <c r="S9" s="67"/>
      <c r="T9" s="68"/>
      <c r="U9" s="69"/>
      <c r="V9" s="54"/>
      <c r="W9" s="55"/>
      <c r="X9" s="56"/>
    </row>
    <row r="10" spans="1:24" x14ac:dyDescent="0.3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54">
        <v>-39.11</v>
      </c>
      <c r="Q10" s="55"/>
      <c r="R10" s="56"/>
      <c r="S10" s="67">
        <v>-12000</v>
      </c>
      <c r="T10" s="68"/>
      <c r="U10" s="69"/>
      <c r="V10" s="54">
        <v>-4704.04</v>
      </c>
      <c r="W10" s="55"/>
      <c r="X10" s="56"/>
    </row>
    <row r="11" spans="1:24" x14ac:dyDescent="0.3">
      <c r="A11" s="60" t="s">
        <v>3</v>
      </c>
      <c r="B11" s="60"/>
      <c r="C11" s="60"/>
      <c r="D11" s="54"/>
      <c r="E11" s="55"/>
      <c r="F11" s="56"/>
      <c r="G11" s="67"/>
      <c r="H11" s="68"/>
      <c r="I11" s="69"/>
      <c r="J11" s="64">
        <v>250</v>
      </c>
      <c r="K11" s="65"/>
      <c r="L11" s="66"/>
      <c r="M11" s="70" t="s">
        <v>28</v>
      </c>
      <c r="N11" s="71"/>
      <c r="O11" s="72"/>
      <c r="P11" s="54"/>
      <c r="Q11" s="55"/>
      <c r="R11" s="56"/>
      <c r="S11" s="67">
        <v>-3000</v>
      </c>
      <c r="T11" s="68"/>
      <c r="U11" s="69"/>
      <c r="V11" s="54">
        <v>-1281.1500000000001</v>
      </c>
      <c r="W11" s="55"/>
      <c r="X11" s="56"/>
    </row>
    <row r="12" spans="1:24" x14ac:dyDescent="0.3">
      <c r="A12" s="61" t="s">
        <v>4</v>
      </c>
      <c r="B12" s="62"/>
      <c r="C12" s="63"/>
      <c r="D12" s="54"/>
      <c r="E12" s="55"/>
      <c r="F12" s="56"/>
      <c r="G12" s="67"/>
      <c r="H12" s="68"/>
      <c r="I12" s="69"/>
      <c r="J12" s="54">
        <v>500</v>
      </c>
      <c r="K12" s="55"/>
      <c r="L12" s="56"/>
      <c r="M12" s="70" t="s">
        <v>29</v>
      </c>
      <c r="N12" s="71"/>
      <c r="O12" s="72"/>
      <c r="P12" s="54"/>
      <c r="Q12" s="55"/>
      <c r="R12" s="56"/>
      <c r="S12" s="67">
        <v>-3500</v>
      </c>
      <c r="T12" s="68"/>
      <c r="U12" s="69"/>
      <c r="V12" s="54">
        <v>-1323</v>
      </c>
      <c r="W12" s="55"/>
      <c r="X12" s="56"/>
    </row>
    <row r="13" spans="1:24" x14ac:dyDescent="0.3">
      <c r="A13" s="61" t="s">
        <v>5</v>
      </c>
      <c r="B13" s="62"/>
      <c r="C13" s="63"/>
      <c r="D13" s="54"/>
      <c r="E13" s="55"/>
      <c r="F13" s="56"/>
      <c r="G13" s="67"/>
      <c r="H13" s="68"/>
      <c r="I13" s="69"/>
      <c r="J13" s="54"/>
      <c r="K13" s="55"/>
      <c r="L13" s="56"/>
      <c r="M13" s="70" t="s">
        <v>30</v>
      </c>
      <c r="N13" s="71"/>
      <c r="O13" s="72"/>
      <c r="P13" s="54"/>
      <c r="Q13" s="55"/>
      <c r="R13" s="56"/>
      <c r="S13" s="67">
        <v>-10000</v>
      </c>
      <c r="T13" s="68"/>
      <c r="U13" s="69"/>
      <c r="V13" s="54">
        <v>-7110.1</v>
      </c>
      <c r="W13" s="55"/>
      <c r="X13" s="56"/>
    </row>
    <row r="14" spans="1:24" x14ac:dyDescent="0.3">
      <c r="A14" s="61" t="s">
        <v>6</v>
      </c>
      <c r="B14" s="62"/>
      <c r="C14" s="63"/>
      <c r="D14" s="73"/>
      <c r="E14" s="73"/>
      <c r="F14" s="73"/>
      <c r="G14" s="67"/>
      <c r="H14" s="68"/>
      <c r="I14" s="69"/>
      <c r="J14" s="54">
        <v>20</v>
      </c>
      <c r="K14" s="55"/>
      <c r="L14" s="56"/>
      <c r="M14" s="70" t="s">
        <v>31</v>
      </c>
      <c r="N14" s="71"/>
      <c r="O14" s="72"/>
      <c r="P14" s="54"/>
      <c r="Q14" s="55"/>
      <c r="R14" s="56"/>
      <c r="S14" s="67"/>
      <c r="T14" s="68"/>
      <c r="U14" s="69"/>
      <c r="V14" s="54"/>
      <c r="W14" s="55"/>
      <c r="X14" s="56"/>
    </row>
    <row r="15" spans="1:24" x14ac:dyDescent="0.3">
      <c r="A15" s="61" t="s">
        <v>7</v>
      </c>
      <c r="B15" s="62"/>
      <c r="C15" s="63"/>
      <c r="D15" s="54"/>
      <c r="E15" s="55"/>
      <c r="F15" s="56"/>
      <c r="G15" s="67"/>
      <c r="H15" s="68"/>
      <c r="I15" s="69"/>
      <c r="J15" s="54">
        <v>35</v>
      </c>
      <c r="K15" s="55"/>
      <c r="L15" s="56"/>
      <c r="M15" s="70" t="s">
        <v>32</v>
      </c>
      <c r="N15" s="71"/>
      <c r="O15" s="72"/>
      <c r="P15" s="54"/>
      <c r="Q15" s="55"/>
      <c r="R15" s="56"/>
      <c r="S15" s="67"/>
      <c r="T15" s="68"/>
      <c r="U15" s="69"/>
      <c r="V15" s="54"/>
      <c r="W15" s="55"/>
      <c r="X15" s="56"/>
    </row>
    <row r="16" spans="1:24" x14ac:dyDescent="0.3">
      <c r="A16" s="61" t="s">
        <v>8</v>
      </c>
      <c r="B16" s="62"/>
      <c r="C16" s="63"/>
      <c r="D16" s="54"/>
      <c r="E16" s="55"/>
      <c r="F16" s="56"/>
      <c r="G16" s="67"/>
      <c r="H16" s="68"/>
      <c r="I16" s="69"/>
      <c r="J16" s="54"/>
      <c r="K16" s="55"/>
      <c r="L16" s="56"/>
      <c r="M16" s="70" t="s">
        <v>33</v>
      </c>
      <c r="N16" s="71"/>
      <c r="O16" s="72"/>
      <c r="P16" s="54"/>
      <c r="Q16" s="55"/>
      <c r="R16" s="56"/>
      <c r="S16" s="67">
        <v>-4000</v>
      </c>
      <c r="T16" s="68"/>
      <c r="U16" s="69"/>
      <c r="V16" s="54"/>
      <c r="W16" s="55"/>
      <c r="X16" s="56"/>
    </row>
    <row r="17" spans="1:24" ht="14.95" customHeight="1" x14ac:dyDescent="0.3">
      <c r="A17" s="57" t="s">
        <v>10</v>
      </c>
      <c r="B17" s="58"/>
      <c r="C17" s="59"/>
      <c r="D17" s="54">
        <f>SUM(D10:F16)</f>
        <v>0</v>
      </c>
      <c r="E17" s="55"/>
      <c r="F17" s="56"/>
      <c r="G17" s="67">
        <f>SUM(G10:I16)</f>
        <v>0</v>
      </c>
      <c r="H17" s="68"/>
      <c r="I17" s="69"/>
      <c r="J17" s="54">
        <f>SUM(J11:L16)</f>
        <v>805</v>
      </c>
      <c r="K17" s="55"/>
      <c r="L17" s="56"/>
      <c r="M17" s="70" t="s">
        <v>34</v>
      </c>
      <c r="N17" s="71"/>
      <c r="O17" s="72"/>
      <c r="P17" s="54">
        <v>-63.11</v>
      </c>
      <c r="Q17" s="55"/>
      <c r="R17" s="56"/>
      <c r="S17" s="67">
        <v>-175000</v>
      </c>
      <c r="T17" s="68"/>
      <c r="U17" s="69"/>
      <c r="V17" s="54">
        <v>-73352.539999999994</v>
      </c>
      <c r="W17" s="55"/>
      <c r="X17" s="56"/>
    </row>
    <row r="18" spans="1:24" x14ac:dyDescent="0.3">
      <c r="A18" s="57" t="s">
        <v>12</v>
      </c>
      <c r="B18" s="58"/>
      <c r="C18" s="59"/>
      <c r="D18" s="54"/>
      <c r="E18" s="55"/>
      <c r="F18" s="56"/>
      <c r="G18" s="67">
        <v>35000</v>
      </c>
      <c r="H18" s="68"/>
      <c r="I18" s="69"/>
      <c r="J18" s="54">
        <v>715.4</v>
      </c>
      <c r="K18" s="55"/>
      <c r="L18" s="56"/>
      <c r="M18" s="70" t="s">
        <v>35</v>
      </c>
      <c r="N18" s="71"/>
      <c r="O18" s="72"/>
      <c r="P18" s="54"/>
      <c r="Q18" s="55"/>
      <c r="R18" s="56"/>
      <c r="S18" s="67">
        <v>-2500</v>
      </c>
      <c r="T18" s="68"/>
      <c r="U18" s="69"/>
      <c r="V18" s="54">
        <v>-670</v>
      </c>
      <c r="W18" s="55"/>
      <c r="X18" s="56"/>
    </row>
    <row r="19" spans="1:24" x14ac:dyDescent="0.3">
      <c r="A19" s="57" t="s">
        <v>13</v>
      </c>
      <c r="B19" s="58"/>
      <c r="C19" s="59"/>
      <c r="D19" s="54"/>
      <c r="E19" s="55"/>
      <c r="F19" s="56"/>
      <c r="G19" s="67">
        <v>3500</v>
      </c>
      <c r="H19" s="68"/>
      <c r="I19" s="69"/>
      <c r="J19" s="54"/>
      <c r="K19" s="55"/>
      <c r="L19" s="56"/>
      <c r="M19" s="89" t="s">
        <v>36</v>
      </c>
      <c r="N19" s="89"/>
      <c r="O19" s="89"/>
      <c r="P19" s="54"/>
      <c r="Q19" s="55"/>
      <c r="R19" s="56"/>
      <c r="S19" s="67">
        <v>-670</v>
      </c>
      <c r="T19" s="68"/>
      <c r="U19" s="69"/>
      <c r="V19" s="54">
        <v>-670</v>
      </c>
      <c r="W19" s="55"/>
      <c r="X19" s="56"/>
    </row>
    <row r="20" spans="1:24" x14ac:dyDescent="0.3">
      <c r="A20" s="57" t="s">
        <v>14</v>
      </c>
      <c r="B20" s="58"/>
      <c r="C20" s="59"/>
      <c r="D20" s="54"/>
      <c r="E20" s="55"/>
      <c r="F20" s="56"/>
      <c r="G20" s="67">
        <v>8000</v>
      </c>
      <c r="H20" s="68"/>
      <c r="I20" s="69"/>
      <c r="J20" s="54"/>
      <c r="K20" s="55"/>
      <c r="L20" s="56"/>
      <c r="M20" s="70" t="s">
        <v>37</v>
      </c>
      <c r="N20" s="71"/>
      <c r="O20" s="72"/>
      <c r="P20" s="54"/>
      <c r="Q20" s="55"/>
      <c r="R20" s="56"/>
      <c r="S20" s="67">
        <v>-12000</v>
      </c>
      <c r="T20" s="68"/>
      <c r="U20" s="69"/>
      <c r="V20" s="54">
        <v>-11373.5</v>
      </c>
      <c r="W20" s="55"/>
      <c r="X20" s="56"/>
    </row>
    <row r="21" spans="1:24" x14ac:dyDescent="0.3">
      <c r="A21" s="57" t="s">
        <v>15</v>
      </c>
      <c r="B21" s="58"/>
      <c r="C21" s="59"/>
      <c r="D21" s="54">
        <v>575</v>
      </c>
      <c r="E21" s="55"/>
      <c r="F21" s="56"/>
      <c r="G21" s="67">
        <v>175000</v>
      </c>
      <c r="H21" s="68"/>
      <c r="I21" s="69"/>
      <c r="J21" s="54">
        <v>100500</v>
      </c>
      <c r="K21" s="55"/>
      <c r="L21" s="56"/>
      <c r="M21" s="70" t="s">
        <v>38</v>
      </c>
      <c r="N21" s="71"/>
      <c r="O21" s="72"/>
      <c r="P21" s="54"/>
      <c r="Q21" s="55"/>
      <c r="R21" s="56"/>
      <c r="S21" s="67"/>
      <c r="T21" s="68"/>
      <c r="U21" s="69"/>
      <c r="V21" s="54"/>
      <c r="W21" s="55"/>
      <c r="X21" s="56"/>
    </row>
    <row r="22" spans="1:24" x14ac:dyDescent="0.3">
      <c r="A22" s="57" t="s">
        <v>16</v>
      </c>
      <c r="B22" s="58"/>
      <c r="C22" s="59"/>
      <c r="D22" s="54"/>
      <c r="E22" s="55"/>
      <c r="F22" s="56"/>
      <c r="G22" s="67"/>
      <c r="H22" s="68"/>
      <c r="I22" s="69"/>
      <c r="J22" s="80">
        <v>780</v>
      </c>
      <c r="K22" s="81"/>
      <c r="L22" s="82"/>
      <c r="M22" s="61" t="s">
        <v>39</v>
      </c>
      <c r="N22" s="62"/>
      <c r="O22" s="63"/>
      <c r="P22" s="54"/>
      <c r="Q22" s="55"/>
      <c r="R22" s="56"/>
      <c r="S22" s="67">
        <v>-12000</v>
      </c>
      <c r="T22" s="68"/>
      <c r="U22" s="69"/>
      <c r="V22" s="54">
        <v>-8332.2999999999993</v>
      </c>
      <c r="W22" s="55"/>
      <c r="X22" s="56"/>
    </row>
    <row r="23" spans="1:24" x14ac:dyDescent="0.3">
      <c r="A23" s="83" t="s">
        <v>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61" t="s">
        <v>40</v>
      </c>
      <c r="N23" s="62"/>
      <c r="O23" s="63"/>
      <c r="P23" s="90"/>
      <c r="Q23" s="91"/>
      <c r="R23" s="92"/>
      <c r="S23" s="93">
        <v>-1000</v>
      </c>
      <c r="T23" s="94"/>
      <c r="U23" s="95"/>
      <c r="V23" s="96"/>
      <c r="W23" s="97"/>
      <c r="X23" s="98"/>
    </row>
    <row r="24" spans="1:24" x14ac:dyDescent="0.3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61" t="s">
        <v>41</v>
      </c>
      <c r="N24" s="62"/>
      <c r="O24" s="63"/>
      <c r="P24" s="54"/>
      <c r="Q24" s="55"/>
      <c r="R24" s="56"/>
      <c r="S24" s="67">
        <v>-1000</v>
      </c>
      <c r="T24" s="68"/>
      <c r="U24" s="69"/>
      <c r="V24" s="54"/>
      <c r="W24" s="55"/>
      <c r="X24" s="56"/>
    </row>
    <row r="25" spans="1:24" x14ac:dyDescent="0.3">
      <c r="A25" s="61" t="s">
        <v>18</v>
      </c>
      <c r="B25" s="62"/>
      <c r="C25" s="63"/>
      <c r="D25" s="54"/>
      <c r="E25" s="55"/>
      <c r="F25" s="56"/>
      <c r="G25" s="67"/>
      <c r="H25" s="68"/>
      <c r="I25" s="69"/>
      <c r="J25" s="54"/>
      <c r="K25" s="55"/>
      <c r="L25" s="56"/>
      <c r="M25" s="61" t="s">
        <v>53</v>
      </c>
      <c r="N25" s="62"/>
      <c r="O25" s="63"/>
      <c r="P25" s="54">
        <v>3606.3</v>
      </c>
      <c r="Q25" s="55"/>
      <c r="R25" s="56"/>
      <c r="S25" s="67"/>
      <c r="T25" s="68"/>
      <c r="U25" s="69"/>
      <c r="V25" s="54"/>
      <c r="W25" s="55"/>
      <c r="X25" s="56"/>
    </row>
    <row r="26" spans="1:24" x14ac:dyDescent="0.3">
      <c r="A26" s="61" t="s">
        <v>19</v>
      </c>
      <c r="B26" s="62"/>
      <c r="C26" s="63"/>
      <c r="D26" s="54"/>
      <c r="E26" s="55"/>
      <c r="F26" s="56"/>
      <c r="G26" s="67"/>
      <c r="H26" s="68"/>
      <c r="I26" s="69"/>
      <c r="J26" s="54">
        <v>750</v>
      </c>
      <c r="K26" s="55"/>
      <c r="L26" s="56"/>
      <c r="M26" s="70" t="s">
        <v>42</v>
      </c>
      <c r="N26" s="71"/>
      <c r="O26" s="72"/>
      <c r="P26" s="54"/>
      <c r="Q26" s="55"/>
      <c r="R26" s="56"/>
      <c r="S26" s="67">
        <v>-400</v>
      </c>
      <c r="T26" s="68"/>
      <c r="U26" s="69"/>
      <c r="V26" s="54"/>
      <c r="W26" s="55"/>
      <c r="X26" s="56"/>
    </row>
    <row r="27" spans="1:24" x14ac:dyDescent="0.3">
      <c r="A27" s="61" t="s">
        <v>12</v>
      </c>
      <c r="B27" s="62"/>
      <c r="C27" s="63"/>
      <c r="D27" s="54"/>
      <c r="E27" s="55"/>
      <c r="F27" s="56"/>
      <c r="G27" s="67"/>
      <c r="H27" s="68"/>
      <c r="I27" s="69"/>
      <c r="J27" s="54"/>
      <c r="K27" s="55"/>
      <c r="L27" s="56"/>
      <c r="M27" s="89" t="s">
        <v>43</v>
      </c>
      <c r="N27" s="89"/>
      <c r="O27" s="89"/>
      <c r="P27" s="54"/>
      <c r="Q27" s="55"/>
      <c r="R27" s="56"/>
      <c r="S27" s="67">
        <v>-2300</v>
      </c>
      <c r="T27" s="68"/>
      <c r="U27" s="69"/>
      <c r="V27" s="54">
        <v>-847.5</v>
      </c>
      <c r="W27" s="55"/>
      <c r="X27" s="56"/>
    </row>
    <row r="28" spans="1:24" x14ac:dyDescent="0.3">
      <c r="A28" s="61" t="s">
        <v>2</v>
      </c>
      <c r="B28" s="62"/>
      <c r="C28" s="63"/>
      <c r="D28" s="54"/>
      <c r="E28" s="55"/>
      <c r="F28" s="56"/>
      <c r="G28" s="67"/>
      <c r="H28" s="68"/>
      <c r="I28" s="69"/>
      <c r="J28" s="54"/>
      <c r="K28" s="55"/>
      <c r="L28" s="56"/>
      <c r="M28" s="70" t="s">
        <v>44</v>
      </c>
      <c r="N28" s="71"/>
      <c r="O28" s="72"/>
      <c r="P28" s="54"/>
      <c r="Q28" s="55"/>
      <c r="R28" s="56"/>
      <c r="S28" s="67">
        <v>-2500</v>
      </c>
      <c r="T28" s="68"/>
      <c r="U28" s="69"/>
      <c r="V28" s="54">
        <v>-551.55999999999995</v>
      </c>
      <c r="W28" s="55"/>
      <c r="X28" s="56"/>
    </row>
    <row r="29" spans="1:24" x14ac:dyDescent="0.3">
      <c r="A29" s="61" t="s">
        <v>20</v>
      </c>
      <c r="B29" s="62"/>
      <c r="C29" s="63"/>
      <c r="D29" s="54"/>
      <c r="E29" s="55"/>
      <c r="F29" s="56"/>
      <c r="G29" s="67"/>
      <c r="H29" s="68"/>
      <c r="I29" s="69"/>
      <c r="J29" s="54"/>
      <c r="K29" s="55"/>
      <c r="L29" s="56"/>
      <c r="M29" s="70" t="s">
        <v>45</v>
      </c>
      <c r="N29" s="71"/>
      <c r="O29" s="72"/>
      <c r="P29" s="54"/>
      <c r="Q29" s="55"/>
      <c r="R29" s="56"/>
      <c r="S29" s="67">
        <v>-3000</v>
      </c>
      <c r="T29" s="68"/>
      <c r="U29" s="69"/>
      <c r="V29" s="54">
        <v>-10914.67</v>
      </c>
      <c r="W29" s="55"/>
      <c r="X29" s="56"/>
    </row>
    <row r="30" spans="1:24" ht="14.95" customHeight="1" x14ac:dyDescent="0.3">
      <c r="A30" s="57" t="s">
        <v>21</v>
      </c>
      <c r="B30" s="58"/>
      <c r="C30" s="59"/>
      <c r="D30" s="54">
        <f>SUM(D25:F29)</f>
        <v>0</v>
      </c>
      <c r="E30" s="55"/>
      <c r="F30" s="56"/>
      <c r="G30" s="67">
        <f t="shared" ref="G30" si="0">SUM(G25:I29)</f>
        <v>0</v>
      </c>
      <c r="H30" s="68"/>
      <c r="I30" s="69"/>
      <c r="J30" s="54">
        <f t="shared" ref="J30" si="1">SUM(J25:L29)</f>
        <v>750</v>
      </c>
      <c r="K30" s="55"/>
      <c r="L30" s="56"/>
      <c r="M30" s="70" t="s">
        <v>46</v>
      </c>
      <c r="N30" s="71"/>
      <c r="O30" s="72"/>
      <c r="P30" s="54"/>
      <c r="Q30" s="55"/>
      <c r="R30" s="56"/>
      <c r="S30" s="67">
        <v>-40000</v>
      </c>
      <c r="T30" s="68"/>
      <c r="U30" s="69"/>
      <c r="V30" s="54"/>
      <c r="W30" s="55"/>
      <c r="X30" s="56"/>
    </row>
    <row r="31" spans="1:24" x14ac:dyDescent="0.3">
      <c r="A31" s="57" t="s">
        <v>22</v>
      </c>
      <c r="B31" s="58"/>
      <c r="C31" s="59"/>
      <c r="D31" s="54"/>
      <c r="E31" s="55"/>
      <c r="F31" s="56"/>
      <c r="G31" s="67">
        <v>8000</v>
      </c>
      <c r="H31" s="68"/>
      <c r="I31" s="69"/>
      <c r="J31" s="54"/>
      <c r="K31" s="55"/>
      <c r="L31" s="56"/>
      <c r="M31" s="70" t="s">
        <v>47</v>
      </c>
      <c r="N31" s="71"/>
      <c r="O31" s="72"/>
      <c r="P31" s="54">
        <v>-1820</v>
      </c>
      <c r="Q31" s="55"/>
      <c r="R31" s="56"/>
      <c r="S31" s="67">
        <v>-10000</v>
      </c>
      <c r="T31" s="68"/>
      <c r="U31" s="69"/>
      <c r="V31" s="54">
        <v>-18395</v>
      </c>
      <c r="W31" s="55"/>
      <c r="X31" s="56"/>
    </row>
    <row r="32" spans="1:24" x14ac:dyDescent="0.3">
      <c r="A32" s="57" t="s">
        <v>23</v>
      </c>
      <c r="B32" s="58"/>
      <c r="C32" s="59"/>
      <c r="D32" s="54"/>
      <c r="E32" s="55"/>
      <c r="F32" s="56"/>
      <c r="G32" s="67"/>
      <c r="H32" s="68"/>
      <c r="I32" s="69"/>
      <c r="J32" s="54">
        <v>971</v>
      </c>
      <c r="K32" s="55"/>
      <c r="L32" s="56"/>
      <c r="M32" s="70" t="s">
        <v>48</v>
      </c>
      <c r="N32" s="71"/>
      <c r="O32" s="72"/>
      <c r="P32" s="54"/>
      <c r="Q32" s="55"/>
      <c r="R32" s="56"/>
      <c r="S32" s="67">
        <v>-27000</v>
      </c>
      <c r="T32" s="68"/>
      <c r="U32" s="69"/>
      <c r="V32" s="54">
        <v>-667.9</v>
      </c>
      <c r="W32" s="55"/>
      <c r="X32" s="56"/>
    </row>
    <row r="33" spans="1:25" x14ac:dyDescent="0.3">
      <c r="A33" s="77"/>
      <c r="B33" s="78"/>
      <c r="C33" s="79"/>
      <c r="D33" s="54"/>
      <c r="E33" s="55"/>
      <c r="F33" s="56"/>
      <c r="G33" s="67"/>
      <c r="H33" s="68"/>
      <c r="I33" s="69"/>
      <c r="J33" s="54"/>
      <c r="K33" s="55"/>
      <c r="L33" s="56"/>
      <c r="M33" s="70" t="s">
        <v>49</v>
      </c>
      <c r="N33" s="71"/>
      <c r="O33" s="72"/>
      <c r="P33" s="54"/>
      <c r="Q33" s="55"/>
      <c r="R33" s="56"/>
      <c r="S33" s="67">
        <v>-1000</v>
      </c>
      <c r="T33" s="68"/>
      <c r="U33" s="69"/>
      <c r="V33" s="54"/>
      <c r="W33" s="55"/>
      <c r="X33" s="56"/>
    </row>
    <row r="34" spans="1:25" x14ac:dyDescent="0.3">
      <c r="A34" s="77"/>
      <c r="B34" s="78"/>
      <c r="C34" s="79"/>
      <c r="D34" s="54"/>
      <c r="E34" s="55"/>
      <c r="F34" s="56"/>
      <c r="G34" s="67"/>
      <c r="H34" s="68"/>
      <c r="I34" s="69"/>
      <c r="J34" s="54"/>
      <c r="K34" s="55"/>
      <c r="L34" s="56"/>
      <c r="M34" s="70" t="s">
        <v>50</v>
      </c>
      <c r="N34" s="71"/>
      <c r="O34" s="72"/>
      <c r="P34" s="54"/>
      <c r="Q34" s="55"/>
      <c r="R34" s="56"/>
      <c r="S34" s="67">
        <v>-1000</v>
      </c>
      <c r="T34" s="68"/>
      <c r="U34" s="69"/>
      <c r="V34" s="54">
        <v>-1333.4</v>
      </c>
      <c r="W34" s="55"/>
      <c r="X34" s="56"/>
    </row>
    <row r="35" spans="1:25" x14ac:dyDescent="0.3">
      <c r="A35" s="77"/>
      <c r="B35" s="78"/>
      <c r="C35" s="79"/>
      <c r="D35" s="54"/>
      <c r="E35" s="55"/>
      <c r="F35" s="56"/>
      <c r="G35" s="67"/>
      <c r="H35" s="68"/>
      <c r="I35" s="69"/>
      <c r="J35" s="54"/>
      <c r="K35" s="55"/>
      <c r="L35" s="56"/>
      <c r="M35" s="70" t="s">
        <v>51</v>
      </c>
      <c r="N35" s="71"/>
      <c r="O35" s="72"/>
      <c r="P35" s="54"/>
      <c r="Q35" s="55"/>
      <c r="R35" s="56"/>
      <c r="S35" s="67">
        <v>-1000</v>
      </c>
      <c r="T35" s="68"/>
      <c r="U35" s="69"/>
      <c r="V35" s="54">
        <v>-5397.11</v>
      </c>
      <c r="W35" s="55"/>
      <c r="X35" s="56"/>
    </row>
    <row r="36" spans="1:25" ht="23.95" customHeight="1" thickBot="1" x14ac:dyDescent="0.4">
      <c r="A36" s="74" t="s">
        <v>24</v>
      </c>
      <c r="B36" s="75"/>
      <c r="C36" s="76"/>
      <c r="D36" s="54">
        <f>SUM(D9,D17,D18,D19,D20,D21,D22,D30,D31,D32)</f>
        <v>985.23</v>
      </c>
      <c r="E36" s="55"/>
      <c r="F36" s="56"/>
      <c r="G36" s="67">
        <f>SUM(G9,G17,G18,G19,G20,G21,G22,G30,G31,G32)</f>
        <v>239500</v>
      </c>
      <c r="H36" s="68"/>
      <c r="I36" s="69"/>
      <c r="J36" s="80">
        <f>SUM(J9,J17,J18,J19,J20,J21,J22,J30,J31,J32)</f>
        <v>114072.77</v>
      </c>
      <c r="K36" s="81"/>
      <c r="L36" s="82"/>
      <c r="M36" s="74" t="s">
        <v>52</v>
      </c>
      <c r="N36" s="75"/>
      <c r="O36" s="76"/>
      <c r="P36" s="54">
        <f>SUM(P9:R35)</f>
        <v>1684.0800000000004</v>
      </c>
      <c r="Q36" s="55"/>
      <c r="R36" s="56"/>
      <c r="S36" s="67">
        <f t="shared" ref="S36" si="2">SUM(S9:U35)</f>
        <v>-324870</v>
      </c>
      <c r="T36" s="68"/>
      <c r="U36" s="69"/>
      <c r="V36" s="54">
        <f t="shared" ref="V36" si="3">SUM(V9:X35)</f>
        <v>-146923.76999999996</v>
      </c>
      <c r="W36" s="55"/>
      <c r="X36" s="56"/>
      <c r="Y36" s="4"/>
    </row>
    <row r="37" spans="1:25" ht="14.95" customHeight="1" x14ac:dyDescent="0.3">
      <c r="A37" s="5"/>
      <c r="B37" s="1"/>
      <c r="C37" s="1"/>
      <c r="D37" s="1"/>
      <c r="E37" s="1"/>
      <c r="F37" s="5"/>
      <c r="G37" s="1"/>
      <c r="H37" s="1"/>
      <c r="I37" s="99" t="s">
        <v>54</v>
      </c>
      <c r="J37" s="100"/>
      <c r="K37" s="100"/>
      <c r="L37" s="101"/>
      <c r="M37" s="107">
        <f>SUM(D36-P36)</f>
        <v>-698.85000000000036</v>
      </c>
      <c r="N37" s="107"/>
      <c r="O37" s="107"/>
      <c r="P37" s="108"/>
      <c r="U37" s="4"/>
    </row>
    <row r="38" spans="1:25" ht="14.95" customHeight="1" x14ac:dyDescent="0.75">
      <c r="I38" s="99"/>
      <c r="J38" s="102"/>
      <c r="K38" s="102"/>
      <c r="L38" s="103"/>
      <c r="M38" s="107"/>
      <c r="N38" s="107"/>
      <c r="O38" s="107"/>
      <c r="P38" s="108"/>
      <c r="Q38" s="3"/>
    </row>
    <row r="39" spans="1:25" ht="14.95" customHeight="1" thickBot="1" x14ac:dyDescent="0.8">
      <c r="I39" s="104"/>
      <c r="J39" s="105"/>
      <c r="K39" s="105"/>
      <c r="L39" s="106"/>
      <c r="M39" s="109"/>
      <c r="N39" s="109"/>
      <c r="O39" s="109"/>
      <c r="P39" s="110"/>
      <c r="Q39" s="3"/>
    </row>
    <row r="40" spans="1:25" ht="14.95" customHeight="1" x14ac:dyDescent="0.75">
      <c r="I40" s="2"/>
      <c r="J40" s="2"/>
      <c r="K40" s="2"/>
      <c r="L40" s="2"/>
      <c r="M40" s="2"/>
      <c r="N40" s="3"/>
      <c r="O40" s="3"/>
      <c r="P40" s="3"/>
      <c r="Q40" s="3"/>
    </row>
    <row r="41" spans="1:25" x14ac:dyDescent="0.3">
      <c r="L41" s="4"/>
    </row>
  </sheetData>
  <mergeCells count="226">
    <mergeCell ref="I37:L39"/>
    <mergeCell ref="M37:P39"/>
    <mergeCell ref="P35:R35"/>
    <mergeCell ref="S35:U35"/>
    <mergeCell ref="V35:X35"/>
    <mergeCell ref="P36:R36"/>
    <mergeCell ref="S36:U36"/>
    <mergeCell ref="V36:X36"/>
    <mergeCell ref="P33:R33"/>
    <mergeCell ref="S33:U33"/>
    <mergeCell ref="V33:X33"/>
    <mergeCell ref="P34:R34"/>
    <mergeCell ref="S34:U34"/>
    <mergeCell ref="V34:X34"/>
    <mergeCell ref="J34:L34"/>
    <mergeCell ref="J35:L35"/>
    <mergeCell ref="J36:L36"/>
    <mergeCell ref="G36:I36"/>
    <mergeCell ref="P31:R31"/>
    <mergeCell ref="S31:U31"/>
    <mergeCell ref="V31:X31"/>
    <mergeCell ref="P32:R32"/>
    <mergeCell ref="S32:U32"/>
    <mergeCell ref="V32:X32"/>
    <mergeCell ref="P29:R29"/>
    <mergeCell ref="S29:U29"/>
    <mergeCell ref="V29:X29"/>
    <mergeCell ref="P30:R30"/>
    <mergeCell ref="S30:U30"/>
    <mergeCell ref="V30:X30"/>
    <mergeCell ref="P27:R27"/>
    <mergeCell ref="S27:U27"/>
    <mergeCell ref="V27:X27"/>
    <mergeCell ref="P28:R28"/>
    <mergeCell ref="S28:U28"/>
    <mergeCell ref="V28:X28"/>
    <mergeCell ref="P25:R25"/>
    <mergeCell ref="S25:U25"/>
    <mergeCell ref="V25:X25"/>
    <mergeCell ref="P26:R26"/>
    <mergeCell ref="S26:U26"/>
    <mergeCell ref="V26:X26"/>
    <mergeCell ref="P22:R22"/>
    <mergeCell ref="S22:U22"/>
    <mergeCell ref="V22:X22"/>
    <mergeCell ref="P24:R24"/>
    <mergeCell ref="S24:U24"/>
    <mergeCell ref="V24:X24"/>
    <mergeCell ref="P23:R23"/>
    <mergeCell ref="S23:U23"/>
    <mergeCell ref="V23:X23"/>
    <mergeCell ref="S14:U14"/>
    <mergeCell ref="V14:X14"/>
    <mergeCell ref="P15:R15"/>
    <mergeCell ref="S15:U15"/>
    <mergeCell ref="V15:X15"/>
    <mergeCell ref="P20:R20"/>
    <mergeCell ref="S20:U20"/>
    <mergeCell ref="V20:X20"/>
    <mergeCell ref="P21:R21"/>
    <mergeCell ref="S21:U21"/>
    <mergeCell ref="V21:X21"/>
    <mergeCell ref="P18:R18"/>
    <mergeCell ref="S18:U18"/>
    <mergeCell ref="V18:X18"/>
    <mergeCell ref="P19:R19"/>
    <mergeCell ref="S19:U19"/>
    <mergeCell ref="V19:X19"/>
    <mergeCell ref="V10:X10"/>
    <mergeCell ref="P11:R11"/>
    <mergeCell ref="S11:U11"/>
    <mergeCell ref="V11:X11"/>
    <mergeCell ref="P12:R12"/>
    <mergeCell ref="S12:U12"/>
    <mergeCell ref="V12:X12"/>
    <mergeCell ref="M35:O35"/>
    <mergeCell ref="M36:O36"/>
    <mergeCell ref="M31:O31"/>
    <mergeCell ref="M32:O32"/>
    <mergeCell ref="M33:O33"/>
    <mergeCell ref="M34:O34"/>
    <mergeCell ref="M12:O12"/>
    <mergeCell ref="M13:O13"/>
    <mergeCell ref="M14:O14"/>
    <mergeCell ref="M15:O15"/>
    <mergeCell ref="P16:R16"/>
    <mergeCell ref="S16:U16"/>
    <mergeCell ref="V16:X16"/>
    <mergeCell ref="P17:R17"/>
    <mergeCell ref="S17:U17"/>
    <mergeCell ref="V17:X17"/>
    <mergeCell ref="V13:X13"/>
    <mergeCell ref="P9:R9"/>
    <mergeCell ref="S9:U9"/>
    <mergeCell ref="P10:R10"/>
    <mergeCell ref="S10:U10"/>
    <mergeCell ref="P13:R13"/>
    <mergeCell ref="S13:U13"/>
    <mergeCell ref="M29:O29"/>
    <mergeCell ref="M30:O30"/>
    <mergeCell ref="M22:O22"/>
    <mergeCell ref="M24:O24"/>
    <mergeCell ref="M25:O25"/>
    <mergeCell ref="M26:O26"/>
    <mergeCell ref="M27:O27"/>
    <mergeCell ref="M28:O28"/>
    <mergeCell ref="M23:O23"/>
    <mergeCell ref="M16:O16"/>
    <mergeCell ref="M17:O17"/>
    <mergeCell ref="M18:O18"/>
    <mergeCell ref="M19:O19"/>
    <mergeCell ref="M20:O20"/>
    <mergeCell ref="M21:O21"/>
    <mergeCell ref="M10:O10"/>
    <mergeCell ref="M11:O11"/>
    <mergeCell ref="P14:R14"/>
    <mergeCell ref="M1:X6"/>
    <mergeCell ref="M7:O8"/>
    <mergeCell ref="P7:R8"/>
    <mergeCell ref="S7:U8"/>
    <mergeCell ref="V7:X8"/>
    <mergeCell ref="M9:O9"/>
    <mergeCell ref="V9:X9"/>
    <mergeCell ref="J32:L32"/>
    <mergeCell ref="J33:L33"/>
    <mergeCell ref="J26:L26"/>
    <mergeCell ref="J27:L27"/>
    <mergeCell ref="J28:L28"/>
    <mergeCell ref="J29:L29"/>
    <mergeCell ref="J30:L30"/>
    <mergeCell ref="J31:L31"/>
    <mergeCell ref="J17:L17"/>
    <mergeCell ref="J18:L18"/>
    <mergeCell ref="J19:L19"/>
    <mergeCell ref="J20:L20"/>
    <mergeCell ref="J21:L21"/>
    <mergeCell ref="J22:L22"/>
    <mergeCell ref="J25:L25"/>
    <mergeCell ref="A23:L24"/>
    <mergeCell ref="G17:I17"/>
    <mergeCell ref="D32:F32"/>
    <mergeCell ref="D33:F33"/>
    <mergeCell ref="D34:F34"/>
    <mergeCell ref="D35:F35"/>
    <mergeCell ref="G30:I30"/>
    <mergeCell ref="G31:I31"/>
    <mergeCell ref="G32:I32"/>
    <mergeCell ref="G33:I33"/>
    <mergeCell ref="G34:I34"/>
    <mergeCell ref="G35:I35"/>
    <mergeCell ref="D36:F36"/>
    <mergeCell ref="D26:F26"/>
    <mergeCell ref="D27:F27"/>
    <mergeCell ref="D28:F28"/>
    <mergeCell ref="D29:F29"/>
    <mergeCell ref="D30:F30"/>
    <mergeCell ref="D31:F31"/>
    <mergeCell ref="A36:C36"/>
    <mergeCell ref="D17:F17"/>
    <mergeCell ref="D18:F18"/>
    <mergeCell ref="D19:F19"/>
    <mergeCell ref="D20:F20"/>
    <mergeCell ref="D21:F21"/>
    <mergeCell ref="D22:F22"/>
    <mergeCell ref="D25:F25"/>
    <mergeCell ref="A30:C30"/>
    <mergeCell ref="A31:C31"/>
    <mergeCell ref="A32:C32"/>
    <mergeCell ref="A33:C33"/>
    <mergeCell ref="A34:C34"/>
    <mergeCell ref="A35:C35"/>
    <mergeCell ref="A25:C25"/>
    <mergeCell ref="A26:C26"/>
    <mergeCell ref="A27:C27"/>
    <mergeCell ref="A28:C28"/>
    <mergeCell ref="A29:C29"/>
    <mergeCell ref="A17:C17"/>
    <mergeCell ref="A18:C18"/>
    <mergeCell ref="A19:C19"/>
    <mergeCell ref="A20:C20"/>
    <mergeCell ref="A21:C21"/>
    <mergeCell ref="A22:C22"/>
    <mergeCell ref="G14:I14"/>
    <mergeCell ref="G15:I15"/>
    <mergeCell ref="G16:I16"/>
    <mergeCell ref="A16:C16"/>
    <mergeCell ref="A15:C15"/>
    <mergeCell ref="G18:I18"/>
    <mergeCell ref="G19:I19"/>
    <mergeCell ref="G20:I20"/>
    <mergeCell ref="G21:I21"/>
    <mergeCell ref="G22:I22"/>
    <mergeCell ref="G25:I25"/>
    <mergeCell ref="G26:I26"/>
    <mergeCell ref="G27:I27"/>
    <mergeCell ref="G28:I28"/>
    <mergeCell ref="G29:I29"/>
    <mergeCell ref="D14:F14"/>
    <mergeCell ref="D15:F15"/>
    <mergeCell ref="D16:F16"/>
    <mergeCell ref="A9:C9"/>
    <mergeCell ref="A11:C11"/>
    <mergeCell ref="A12:C12"/>
    <mergeCell ref="A13:C13"/>
    <mergeCell ref="A14:C14"/>
    <mergeCell ref="J11:L11"/>
    <mergeCell ref="J12:L12"/>
    <mergeCell ref="J13:L13"/>
    <mergeCell ref="J14:L14"/>
    <mergeCell ref="J15:L15"/>
    <mergeCell ref="J16:L16"/>
    <mergeCell ref="G9:I9"/>
    <mergeCell ref="J9:L9"/>
    <mergeCell ref="G11:I11"/>
    <mergeCell ref="G12:I12"/>
    <mergeCell ref="G13:I13"/>
    <mergeCell ref="A10:L10"/>
    <mergeCell ref="A7:C8"/>
    <mergeCell ref="D7:F8"/>
    <mergeCell ref="G7:I8"/>
    <mergeCell ref="J7:L8"/>
    <mergeCell ref="A1:L6"/>
    <mergeCell ref="D9:F9"/>
    <mergeCell ref="D11:F11"/>
    <mergeCell ref="D12:F12"/>
    <mergeCell ref="D13:F13"/>
  </mergeCells>
  <pageMargins left="0.7" right="0.7" top="0.75" bottom="0.75" header="0.3" footer="0.3"/>
  <pageSetup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4523B-3F77-4EBB-9EE0-E8DEB865B746}">
  <dimension ref="A1:AH44"/>
  <sheetViews>
    <sheetView view="pageBreakPreview" topLeftCell="A13" zoomScale="60" zoomScaleNormal="100" workbookViewId="0">
      <selection activeCell="P37" sqref="P37:R37"/>
    </sheetView>
  </sheetViews>
  <sheetFormatPr defaultRowHeight="14.4" x14ac:dyDescent="0.3"/>
  <cols>
    <col min="30" max="30" width="37.59765625" bestFit="1" customWidth="1"/>
  </cols>
  <sheetData>
    <row r="1" spans="1:34" ht="21.05" customHeight="1" x14ac:dyDescent="0.3">
      <c r="A1" s="45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63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34" ht="21.05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34" ht="21.05" customHeigh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34" ht="21.0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34" ht="21.05" customHeight="1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34" ht="21.0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34" ht="21.05" customHeight="1" x14ac:dyDescent="0.3">
      <c r="A7" s="115" t="s">
        <v>0</v>
      </c>
      <c r="B7" s="116"/>
      <c r="C7" s="117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115" t="s">
        <v>25</v>
      </c>
      <c r="N7" s="116"/>
      <c r="O7" s="117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34" ht="21.05" customHeight="1" x14ac:dyDescent="0.3">
      <c r="A8" s="118"/>
      <c r="B8" s="119"/>
      <c r="C8" s="120"/>
      <c r="D8" s="32"/>
      <c r="E8" s="32"/>
      <c r="F8" s="32"/>
      <c r="G8" s="36"/>
      <c r="H8" s="37"/>
      <c r="I8" s="38"/>
      <c r="J8" s="42"/>
      <c r="K8" s="43"/>
      <c r="L8" s="44"/>
      <c r="M8" s="118"/>
      <c r="N8" s="119"/>
      <c r="O8" s="120"/>
      <c r="P8" s="32"/>
      <c r="Q8" s="32"/>
      <c r="R8" s="32"/>
      <c r="S8" s="36"/>
      <c r="T8" s="37"/>
      <c r="U8" s="38"/>
      <c r="V8" s="42"/>
      <c r="W8" s="43"/>
      <c r="X8" s="44"/>
    </row>
    <row r="9" spans="1:34" ht="21.05" customHeight="1" x14ac:dyDescent="0.35">
      <c r="A9" s="57" t="s">
        <v>1</v>
      </c>
      <c r="B9" s="58"/>
      <c r="C9" s="59"/>
      <c r="D9" s="124">
        <v>6488.31</v>
      </c>
      <c r="E9" s="125"/>
      <c r="F9" s="126"/>
      <c r="G9" s="121">
        <v>10000</v>
      </c>
      <c r="H9" s="122"/>
      <c r="I9" s="123"/>
      <c r="J9" s="124">
        <v>9551.3700000000008</v>
      </c>
      <c r="K9" s="125"/>
      <c r="L9" s="126"/>
      <c r="M9" s="70" t="s">
        <v>26</v>
      </c>
      <c r="N9" s="71"/>
      <c r="O9" s="72"/>
      <c r="P9" s="124"/>
      <c r="Q9" s="125"/>
      <c r="R9" s="126"/>
      <c r="S9" s="121"/>
      <c r="T9" s="122"/>
      <c r="U9" s="123"/>
      <c r="V9" s="124"/>
      <c r="W9" s="125"/>
      <c r="X9" s="126"/>
    </row>
    <row r="10" spans="1:34" ht="21.05" customHeight="1" x14ac:dyDescent="0.35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124">
        <v>-3606.66</v>
      </c>
      <c r="Q10" s="125"/>
      <c r="R10" s="126"/>
      <c r="S10" s="121">
        <v>-12000</v>
      </c>
      <c r="T10" s="122"/>
      <c r="U10" s="123"/>
      <c r="V10" s="124">
        <v>-4704.04</v>
      </c>
      <c r="W10" s="125"/>
      <c r="X10" s="126"/>
    </row>
    <row r="11" spans="1:34" ht="21.05" customHeight="1" x14ac:dyDescent="0.35">
      <c r="A11" s="60" t="s">
        <v>3</v>
      </c>
      <c r="B11" s="60"/>
      <c r="C11" s="60"/>
      <c r="D11" s="124"/>
      <c r="E11" s="125"/>
      <c r="F11" s="126"/>
      <c r="G11" s="121"/>
      <c r="H11" s="122"/>
      <c r="I11" s="123"/>
      <c r="J11" s="127">
        <v>250</v>
      </c>
      <c r="K11" s="128"/>
      <c r="L11" s="129"/>
      <c r="M11" s="70" t="s">
        <v>28</v>
      </c>
      <c r="N11" s="71"/>
      <c r="O11" s="72"/>
      <c r="P11" s="124">
        <v>-3126.14</v>
      </c>
      <c r="Q11" s="125"/>
      <c r="R11" s="126"/>
      <c r="S11" s="121">
        <v>-3000</v>
      </c>
      <c r="T11" s="122"/>
      <c r="U11" s="123"/>
      <c r="V11" s="124">
        <v>-1281.1500000000001</v>
      </c>
      <c r="W11" s="125"/>
      <c r="X11" s="126"/>
    </row>
    <row r="12" spans="1:34" ht="21.05" customHeight="1" x14ac:dyDescent="0.35">
      <c r="A12" s="61" t="s">
        <v>72</v>
      </c>
      <c r="B12" s="62"/>
      <c r="C12" s="63"/>
      <c r="D12" s="124">
        <v>5971</v>
      </c>
      <c r="E12" s="125"/>
      <c r="F12" s="126"/>
      <c r="G12" s="121"/>
      <c r="H12" s="122"/>
      <c r="I12" s="123"/>
      <c r="J12" s="124">
        <v>500</v>
      </c>
      <c r="K12" s="125"/>
      <c r="L12" s="126"/>
      <c r="M12" s="70" t="s">
        <v>29</v>
      </c>
      <c r="N12" s="71"/>
      <c r="O12" s="72"/>
      <c r="P12" s="124">
        <v>-630</v>
      </c>
      <c r="Q12" s="125"/>
      <c r="R12" s="126"/>
      <c r="S12" s="121">
        <v>-3500</v>
      </c>
      <c r="T12" s="122"/>
      <c r="U12" s="123"/>
      <c r="V12" s="124">
        <v>-1323</v>
      </c>
      <c r="W12" s="125"/>
      <c r="X12" s="126"/>
    </row>
    <row r="13" spans="1:34" ht="21.05" customHeight="1" x14ac:dyDescent="0.35">
      <c r="A13" s="61" t="s">
        <v>5</v>
      </c>
      <c r="B13" s="62"/>
      <c r="C13" s="63"/>
      <c r="D13" s="124">
        <v>500</v>
      </c>
      <c r="E13" s="125"/>
      <c r="F13" s="126"/>
      <c r="G13" s="121"/>
      <c r="H13" s="122"/>
      <c r="I13" s="123"/>
      <c r="J13" s="124"/>
      <c r="K13" s="125"/>
      <c r="L13" s="126"/>
      <c r="M13" s="70" t="s">
        <v>30</v>
      </c>
      <c r="N13" s="71"/>
      <c r="O13" s="72"/>
      <c r="P13" s="124">
        <v>-9135.34</v>
      </c>
      <c r="Q13" s="125"/>
      <c r="R13" s="126"/>
      <c r="S13" s="121">
        <v>-10000</v>
      </c>
      <c r="T13" s="122"/>
      <c r="U13" s="123"/>
      <c r="V13" s="124">
        <v>-7110.1</v>
      </c>
      <c r="W13" s="125"/>
      <c r="X13" s="126"/>
      <c r="Z13" s="158" t="s">
        <v>67</v>
      </c>
      <c r="AA13" s="158"/>
      <c r="AB13" s="158"/>
      <c r="AC13" s="158"/>
      <c r="AD13" s="158"/>
      <c r="AE13" s="158"/>
      <c r="AF13" s="158"/>
      <c r="AG13" s="158"/>
      <c r="AH13" s="158"/>
    </row>
    <row r="14" spans="1:34" ht="21.05" customHeight="1" x14ac:dyDescent="0.35">
      <c r="A14" s="61" t="s">
        <v>6</v>
      </c>
      <c r="B14" s="62"/>
      <c r="C14" s="63"/>
      <c r="D14" s="130"/>
      <c r="E14" s="130"/>
      <c r="F14" s="130"/>
      <c r="G14" s="121"/>
      <c r="H14" s="122"/>
      <c r="I14" s="123"/>
      <c r="J14" s="124">
        <v>20</v>
      </c>
      <c r="K14" s="125"/>
      <c r="L14" s="126"/>
      <c r="M14" s="70" t="s">
        <v>31</v>
      </c>
      <c r="N14" s="71"/>
      <c r="O14" s="72"/>
      <c r="P14" s="124">
        <v>-23345</v>
      </c>
      <c r="Q14" s="125"/>
      <c r="R14" s="126"/>
      <c r="S14" s="121"/>
      <c r="T14" s="122"/>
      <c r="U14" s="123"/>
      <c r="V14" s="124"/>
      <c r="W14" s="125"/>
      <c r="X14" s="126"/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4" ht="21.05" customHeight="1" x14ac:dyDescent="0.35">
      <c r="A15" s="61" t="s">
        <v>7</v>
      </c>
      <c r="B15" s="62"/>
      <c r="C15" s="63"/>
      <c r="D15" s="124"/>
      <c r="E15" s="125"/>
      <c r="F15" s="126"/>
      <c r="G15" s="121"/>
      <c r="H15" s="122"/>
      <c r="I15" s="123"/>
      <c r="J15" s="124">
        <v>35</v>
      </c>
      <c r="K15" s="125"/>
      <c r="L15" s="126"/>
      <c r="M15" s="70" t="s">
        <v>32</v>
      </c>
      <c r="N15" s="71"/>
      <c r="O15" s="72"/>
      <c r="P15" s="124"/>
      <c r="Q15" s="125"/>
      <c r="R15" s="126"/>
      <c r="S15" s="121"/>
      <c r="T15" s="122"/>
      <c r="U15" s="123"/>
      <c r="V15" s="124"/>
      <c r="W15" s="125"/>
      <c r="X15" s="126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4" ht="21.05" customHeight="1" x14ac:dyDescent="0.35">
      <c r="A16" s="61" t="s">
        <v>8</v>
      </c>
      <c r="B16" s="62"/>
      <c r="C16" s="63"/>
      <c r="D16" s="124"/>
      <c r="E16" s="125"/>
      <c r="F16" s="126"/>
      <c r="G16" s="121"/>
      <c r="H16" s="122"/>
      <c r="I16" s="123"/>
      <c r="J16" s="124"/>
      <c r="K16" s="125"/>
      <c r="L16" s="126"/>
      <c r="M16" s="70" t="s">
        <v>33</v>
      </c>
      <c r="N16" s="71"/>
      <c r="O16" s="72"/>
      <c r="P16" s="124">
        <v>-1217.47</v>
      </c>
      <c r="Q16" s="125"/>
      <c r="R16" s="126"/>
      <c r="S16" s="121">
        <v>-4000</v>
      </c>
      <c r="T16" s="122"/>
      <c r="U16" s="123"/>
      <c r="V16" s="124"/>
      <c r="W16" s="125"/>
      <c r="X16" s="126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21.05" customHeight="1" x14ac:dyDescent="0.35">
      <c r="A17" s="57" t="s">
        <v>10</v>
      </c>
      <c r="B17" s="58"/>
      <c r="C17" s="59"/>
      <c r="D17" s="124">
        <f>SUM(D11:F16)</f>
        <v>6471</v>
      </c>
      <c r="E17" s="125"/>
      <c r="F17" s="126"/>
      <c r="G17" s="121">
        <f>SUM(G10:I16)</f>
        <v>0</v>
      </c>
      <c r="H17" s="122"/>
      <c r="I17" s="123"/>
      <c r="J17" s="124">
        <f>SUM(J11:L16)</f>
        <v>805</v>
      </c>
      <c r="K17" s="125"/>
      <c r="L17" s="126"/>
      <c r="M17" s="70" t="s">
        <v>34</v>
      </c>
      <c r="N17" s="71"/>
      <c r="O17" s="72"/>
      <c r="P17" s="124">
        <v>-70111.41</v>
      </c>
      <c r="Q17" s="125"/>
      <c r="R17" s="126"/>
      <c r="S17" s="121">
        <v>-175000</v>
      </c>
      <c r="T17" s="122"/>
      <c r="U17" s="123"/>
      <c r="V17" s="124">
        <v>-73352.539999999994</v>
      </c>
      <c r="W17" s="125"/>
      <c r="X17" s="126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ht="21.05" customHeight="1" x14ac:dyDescent="0.3">
      <c r="A18" s="162" t="s">
        <v>62</v>
      </c>
      <c r="B18" s="163"/>
      <c r="C18" s="164"/>
      <c r="D18" s="159">
        <v>9989</v>
      </c>
      <c r="E18" s="160"/>
      <c r="F18" s="161"/>
      <c r="G18" s="159"/>
      <c r="H18" s="160"/>
      <c r="I18" s="161"/>
      <c r="J18" s="159"/>
      <c r="K18" s="160"/>
      <c r="L18" s="161"/>
      <c r="M18" s="159" t="s">
        <v>76</v>
      </c>
      <c r="N18" s="160"/>
      <c r="O18" s="161"/>
      <c r="P18" s="159">
        <v>-10000</v>
      </c>
      <c r="Q18" s="160"/>
      <c r="R18" s="161"/>
      <c r="S18" s="159"/>
      <c r="T18" s="160"/>
      <c r="U18" s="161"/>
      <c r="V18" s="159"/>
      <c r="W18" s="160"/>
      <c r="X18" s="161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ht="21.05" customHeight="1" x14ac:dyDescent="0.3">
      <c r="A19" s="6"/>
      <c r="B19" s="7"/>
      <c r="C19" s="8"/>
      <c r="D19" s="9"/>
      <c r="E19" s="10"/>
      <c r="F19" s="11"/>
      <c r="G19" s="9"/>
      <c r="H19" s="10"/>
      <c r="I19" s="11"/>
      <c r="J19" s="9"/>
      <c r="K19" s="10"/>
      <c r="L19" s="11"/>
      <c r="M19" s="9"/>
      <c r="N19" s="10"/>
      <c r="O19" s="11"/>
      <c r="P19" s="159">
        <v>-1223.74</v>
      </c>
      <c r="Q19" s="160"/>
      <c r="R19" s="161"/>
      <c r="S19" s="9"/>
      <c r="T19" s="10"/>
      <c r="U19" s="11"/>
      <c r="V19" s="9"/>
      <c r="W19" s="10"/>
      <c r="X19" s="11"/>
      <c r="Z19" s="18"/>
      <c r="AA19" s="18"/>
      <c r="AB19" s="18"/>
      <c r="AC19" s="18"/>
      <c r="AD19" s="19"/>
      <c r="AE19" s="19"/>
      <c r="AF19" s="19"/>
      <c r="AG19" s="19"/>
      <c r="AH19" s="19"/>
    </row>
    <row r="20" spans="1:34" ht="21.05" customHeight="1" x14ac:dyDescent="0.35">
      <c r="A20" s="57" t="s">
        <v>12</v>
      </c>
      <c r="B20" s="58"/>
      <c r="C20" s="59"/>
      <c r="D20" s="124">
        <v>9185.2199999999993</v>
      </c>
      <c r="E20" s="125"/>
      <c r="F20" s="126"/>
      <c r="G20" s="121">
        <v>35000</v>
      </c>
      <c r="H20" s="122"/>
      <c r="I20" s="123"/>
      <c r="J20" s="124">
        <v>715.4</v>
      </c>
      <c r="K20" s="125"/>
      <c r="L20" s="126"/>
      <c r="M20" s="70" t="s">
        <v>35</v>
      </c>
      <c r="N20" s="71"/>
      <c r="O20" s="72"/>
      <c r="P20" s="124"/>
      <c r="Q20" s="125"/>
      <c r="R20" s="126"/>
      <c r="S20" s="121">
        <v>-2500</v>
      </c>
      <c r="T20" s="122"/>
      <c r="U20" s="123"/>
      <c r="V20" s="124">
        <v>-670</v>
      </c>
      <c r="W20" s="125"/>
      <c r="X20" s="126"/>
      <c r="AD20" s="153">
        <v>8193</v>
      </c>
      <c r="AE20" s="156" t="s">
        <v>73</v>
      </c>
      <c r="AF20" s="156"/>
      <c r="AG20" s="156"/>
      <c r="AH20" s="156"/>
    </row>
    <row r="21" spans="1:34" ht="21.05" customHeight="1" x14ac:dyDescent="0.35">
      <c r="A21" s="57" t="s">
        <v>13</v>
      </c>
      <c r="B21" s="58"/>
      <c r="C21" s="59"/>
      <c r="D21" s="124">
        <v>154.30000000000001</v>
      </c>
      <c r="E21" s="125"/>
      <c r="F21" s="126"/>
      <c r="G21" s="121">
        <v>3500</v>
      </c>
      <c r="H21" s="122"/>
      <c r="I21" s="123"/>
      <c r="J21" s="124"/>
      <c r="K21" s="125"/>
      <c r="L21" s="126"/>
      <c r="M21" s="89" t="s">
        <v>36</v>
      </c>
      <c r="N21" s="89"/>
      <c r="O21" s="89"/>
      <c r="P21" s="124"/>
      <c r="Q21" s="125"/>
      <c r="R21" s="126"/>
      <c r="S21" s="121">
        <v>-670</v>
      </c>
      <c r="T21" s="122"/>
      <c r="U21" s="123"/>
      <c r="V21" s="124">
        <v>-670</v>
      </c>
      <c r="W21" s="125"/>
      <c r="X21" s="126"/>
      <c r="AD21" s="154"/>
      <c r="AE21" s="157"/>
      <c r="AF21" s="157"/>
      <c r="AG21" s="157"/>
      <c r="AH21" s="157"/>
    </row>
    <row r="22" spans="1:34" ht="21.05" customHeight="1" x14ac:dyDescent="0.35">
      <c r="A22" s="57" t="s">
        <v>14</v>
      </c>
      <c r="B22" s="58"/>
      <c r="C22" s="59"/>
      <c r="D22" s="124"/>
      <c r="E22" s="125"/>
      <c r="F22" s="126"/>
      <c r="G22" s="121">
        <v>8000</v>
      </c>
      <c r="H22" s="122"/>
      <c r="I22" s="123"/>
      <c r="J22" s="124"/>
      <c r="K22" s="125"/>
      <c r="L22" s="126"/>
      <c r="M22" s="70" t="s">
        <v>37</v>
      </c>
      <c r="N22" s="71"/>
      <c r="O22" s="72"/>
      <c r="P22" s="124">
        <v>-3453.3</v>
      </c>
      <c r="Q22" s="125"/>
      <c r="R22" s="126"/>
      <c r="S22" s="121">
        <v>-12000</v>
      </c>
      <c r="T22" s="122"/>
      <c r="U22" s="123"/>
      <c r="V22" s="124">
        <v>-11373.5</v>
      </c>
      <c r="W22" s="125"/>
      <c r="X22" s="126"/>
      <c r="AD22" s="154">
        <v>1796</v>
      </c>
      <c r="AE22" s="157" t="s">
        <v>74</v>
      </c>
      <c r="AF22" s="157"/>
      <c r="AG22" s="157"/>
      <c r="AH22" s="157"/>
    </row>
    <row r="23" spans="1:34" ht="21.05" customHeight="1" x14ac:dyDescent="0.3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70" t="s">
        <v>61</v>
      </c>
      <c r="N23" s="71"/>
      <c r="O23" s="72"/>
      <c r="P23" s="124"/>
      <c r="Q23" s="125"/>
      <c r="R23" s="126"/>
      <c r="S23" s="121"/>
      <c r="T23" s="122"/>
      <c r="U23" s="123"/>
      <c r="V23" s="124"/>
      <c r="W23" s="125"/>
      <c r="X23" s="126"/>
      <c r="AD23" s="154"/>
      <c r="AE23" s="157"/>
      <c r="AF23" s="157"/>
      <c r="AG23" s="157"/>
      <c r="AH23" s="157"/>
    </row>
    <row r="24" spans="1:34" ht="21.05" customHeight="1" x14ac:dyDescent="0.35">
      <c r="A24" s="57" t="s">
        <v>15</v>
      </c>
      <c r="B24" s="58"/>
      <c r="C24" s="59"/>
      <c r="D24" s="124">
        <v>147439</v>
      </c>
      <c r="E24" s="125"/>
      <c r="F24" s="126"/>
      <c r="G24" s="121">
        <v>175000</v>
      </c>
      <c r="H24" s="122"/>
      <c r="I24" s="123"/>
      <c r="J24" s="124">
        <v>100500</v>
      </c>
      <c r="K24" s="125"/>
      <c r="L24" s="126"/>
      <c r="M24" s="70" t="s">
        <v>38</v>
      </c>
      <c r="N24" s="71"/>
      <c r="O24" s="72"/>
      <c r="P24" s="124">
        <v>-4652.45</v>
      </c>
      <c r="Q24" s="125"/>
      <c r="R24" s="126"/>
      <c r="S24" s="121"/>
      <c r="T24" s="122"/>
      <c r="U24" s="123"/>
      <c r="V24" s="124"/>
      <c r="W24" s="125"/>
      <c r="X24" s="126"/>
      <c r="AD24" s="155">
        <v>10000</v>
      </c>
      <c r="AE24" s="157" t="s">
        <v>77</v>
      </c>
      <c r="AF24" s="157"/>
      <c r="AG24" s="157"/>
      <c r="AH24" s="157"/>
    </row>
    <row r="25" spans="1:34" ht="21.05" customHeight="1" x14ac:dyDescent="0.35">
      <c r="A25" s="57" t="s">
        <v>16</v>
      </c>
      <c r="B25" s="58"/>
      <c r="C25" s="59"/>
      <c r="D25" s="124">
        <v>6175</v>
      </c>
      <c r="E25" s="125"/>
      <c r="F25" s="126"/>
      <c r="G25" s="121"/>
      <c r="H25" s="122"/>
      <c r="I25" s="123"/>
      <c r="J25" s="131">
        <v>780</v>
      </c>
      <c r="K25" s="132"/>
      <c r="L25" s="133"/>
      <c r="M25" s="61" t="s">
        <v>39</v>
      </c>
      <c r="N25" s="62"/>
      <c r="O25" s="63"/>
      <c r="P25" s="124"/>
      <c r="Q25" s="125"/>
      <c r="R25" s="126"/>
      <c r="S25" s="121">
        <v>-12000</v>
      </c>
      <c r="T25" s="122"/>
      <c r="U25" s="123"/>
      <c r="V25" s="124">
        <v>-8332.2999999999993</v>
      </c>
      <c r="W25" s="125"/>
      <c r="X25" s="126"/>
      <c r="AD25" s="155"/>
      <c r="AE25" s="157"/>
      <c r="AF25" s="157"/>
      <c r="AG25" s="157"/>
      <c r="AH25" s="157"/>
    </row>
    <row r="26" spans="1:34" ht="21.05" customHeight="1" x14ac:dyDescent="0.35">
      <c r="A26" s="165" t="s">
        <v>17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61" t="s">
        <v>40</v>
      </c>
      <c r="N26" s="62"/>
      <c r="O26" s="63"/>
      <c r="P26" s="134"/>
      <c r="Q26" s="135"/>
      <c r="R26" s="136"/>
      <c r="S26" s="137">
        <v>-1000</v>
      </c>
      <c r="T26" s="138"/>
      <c r="U26" s="139"/>
      <c r="V26" s="140"/>
      <c r="W26" s="141"/>
      <c r="X26" s="142"/>
    </row>
    <row r="27" spans="1:34" ht="21.05" customHeight="1" x14ac:dyDescent="0.35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70"/>
      <c r="M27" s="61" t="s">
        <v>41</v>
      </c>
      <c r="N27" s="62"/>
      <c r="O27" s="63"/>
      <c r="P27" s="124"/>
      <c r="Q27" s="125"/>
      <c r="R27" s="126"/>
      <c r="S27" s="121">
        <v>-1000</v>
      </c>
      <c r="T27" s="122"/>
      <c r="U27" s="123"/>
      <c r="V27" s="124"/>
      <c r="W27" s="125"/>
      <c r="X27" s="126"/>
    </row>
    <row r="28" spans="1:34" ht="38.25" customHeight="1" x14ac:dyDescent="0.35">
      <c r="A28" s="171" t="s">
        <v>18</v>
      </c>
      <c r="B28" s="172"/>
      <c r="C28" s="173"/>
      <c r="D28" s="174">
        <v>9450</v>
      </c>
      <c r="E28" s="175"/>
      <c r="F28" s="176"/>
      <c r="G28" s="174"/>
      <c r="H28" s="175"/>
      <c r="I28" s="176"/>
      <c r="J28" s="174"/>
      <c r="K28" s="175"/>
      <c r="L28" s="176"/>
      <c r="M28" s="143" t="s">
        <v>53</v>
      </c>
      <c r="N28" s="144"/>
      <c r="O28" s="145"/>
      <c r="P28" s="124"/>
      <c r="Q28" s="125"/>
      <c r="R28" s="126"/>
      <c r="S28" s="121"/>
      <c r="T28" s="122"/>
      <c r="U28" s="123"/>
      <c r="V28" s="124"/>
      <c r="W28" s="125"/>
      <c r="X28" s="126"/>
    </row>
    <row r="29" spans="1:34" ht="21.05" customHeight="1" x14ac:dyDescent="0.35">
      <c r="A29" s="171" t="s">
        <v>19</v>
      </c>
      <c r="B29" s="172"/>
      <c r="C29" s="173"/>
      <c r="D29" s="174">
        <v>16045</v>
      </c>
      <c r="E29" s="175"/>
      <c r="F29" s="176"/>
      <c r="G29" s="174"/>
      <c r="H29" s="175"/>
      <c r="I29" s="176"/>
      <c r="J29" s="174">
        <v>750</v>
      </c>
      <c r="K29" s="175"/>
      <c r="L29" s="176"/>
      <c r="M29" s="70" t="s">
        <v>42</v>
      </c>
      <c r="N29" s="71"/>
      <c r="O29" s="72"/>
      <c r="P29" s="124"/>
      <c r="Q29" s="125"/>
      <c r="R29" s="126"/>
      <c r="S29" s="121">
        <v>-400</v>
      </c>
      <c r="T29" s="122"/>
      <c r="U29" s="123"/>
      <c r="V29" s="124"/>
      <c r="W29" s="125"/>
      <c r="X29" s="126"/>
    </row>
    <row r="30" spans="1:34" ht="21.05" customHeight="1" x14ac:dyDescent="0.35">
      <c r="A30" s="171" t="s">
        <v>12</v>
      </c>
      <c r="B30" s="172"/>
      <c r="C30" s="173"/>
      <c r="D30" s="174">
        <v>11613.54</v>
      </c>
      <c r="E30" s="175"/>
      <c r="F30" s="176"/>
      <c r="G30" s="174"/>
      <c r="H30" s="175"/>
      <c r="I30" s="176"/>
      <c r="J30" s="174"/>
      <c r="K30" s="175"/>
      <c r="L30" s="176"/>
      <c r="M30" s="89" t="s">
        <v>43</v>
      </c>
      <c r="N30" s="89"/>
      <c r="O30" s="89"/>
      <c r="P30" s="124">
        <v>-994.74</v>
      </c>
      <c r="Q30" s="125"/>
      <c r="R30" s="126"/>
      <c r="S30" s="121">
        <v>-2300</v>
      </c>
      <c r="T30" s="122"/>
      <c r="U30" s="123"/>
      <c r="V30" s="124">
        <v>-847.5</v>
      </c>
      <c r="W30" s="125"/>
      <c r="X30" s="126"/>
    </row>
    <row r="31" spans="1:34" ht="21.05" customHeight="1" x14ac:dyDescent="0.35">
      <c r="A31" s="171" t="s">
        <v>2</v>
      </c>
      <c r="B31" s="172"/>
      <c r="C31" s="173"/>
      <c r="D31" s="174">
        <v>392.2</v>
      </c>
      <c r="E31" s="175"/>
      <c r="F31" s="176"/>
      <c r="G31" s="174"/>
      <c r="H31" s="175"/>
      <c r="I31" s="176"/>
      <c r="J31" s="174"/>
      <c r="K31" s="175"/>
      <c r="L31" s="176"/>
      <c r="M31" s="70" t="s">
        <v>44</v>
      </c>
      <c r="N31" s="71"/>
      <c r="O31" s="72"/>
      <c r="P31" s="124">
        <v>-524.29</v>
      </c>
      <c r="Q31" s="125"/>
      <c r="R31" s="126"/>
      <c r="S31" s="121">
        <v>-2500</v>
      </c>
      <c r="T31" s="122"/>
      <c r="U31" s="123"/>
      <c r="V31" s="124">
        <v>-551.55999999999995</v>
      </c>
      <c r="W31" s="125"/>
      <c r="X31" s="126"/>
    </row>
    <row r="32" spans="1:34" ht="21.05" customHeight="1" x14ac:dyDescent="0.35">
      <c r="A32" s="171" t="s">
        <v>20</v>
      </c>
      <c r="B32" s="172"/>
      <c r="C32" s="173"/>
      <c r="D32" s="174">
        <v>4113.6000000000004</v>
      </c>
      <c r="E32" s="175"/>
      <c r="F32" s="176"/>
      <c r="G32" s="174"/>
      <c r="H32" s="175"/>
      <c r="I32" s="176"/>
      <c r="J32" s="174"/>
      <c r="K32" s="175"/>
      <c r="L32" s="176"/>
      <c r="M32" s="70" t="s">
        <v>45</v>
      </c>
      <c r="N32" s="71"/>
      <c r="O32" s="72"/>
      <c r="P32" s="124">
        <v>-7134.09</v>
      </c>
      <c r="Q32" s="125"/>
      <c r="R32" s="126"/>
      <c r="S32" s="121">
        <v>-3000</v>
      </c>
      <c r="T32" s="122"/>
      <c r="U32" s="123"/>
      <c r="V32" s="124">
        <v>-10914.67</v>
      </c>
      <c r="W32" s="125"/>
      <c r="X32" s="126"/>
    </row>
    <row r="33" spans="1:25" ht="30.75" customHeight="1" x14ac:dyDescent="0.35">
      <c r="A33" s="177" t="s">
        <v>21</v>
      </c>
      <c r="B33" s="178"/>
      <c r="C33" s="179"/>
      <c r="D33" s="174">
        <f>SUM(D28:F32)</f>
        <v>41614.339999999997</v>
      </c>
      <c r="E33" s="175"/>
      <c r="F33" s="176"/>
      <c r="G33" s="174">
        <f t="shared" ref="G33" si="0">SUM(G28:I32)</f>
        <v>0</v>
      </c>
      <c r="H33" s="175"/>
      <c r="I33" s="176"/>
      <c r="J33" s="174">
        <f t="shared" ref="J33" si="1">SUM(J28:L32)</f>
        <v>750</v>
      </c>
      <c r="K33" s="175"/>
      <c r="L33" s="176"/>
      <c r="M33" s="70" t="s">
        <v>46</v>
      </c>
      <c r="N33" s="71"/>
      <c r="O33" s="72"/>
      <c r="P33" s="124">
        <v>-9324.75</v>
      </c>
      <c r="Q33" s="125"/>
      <c r="R33" s="126"/>
      <c r="S33" s="121">
        <v>-40000</v>
      </c>
      <c r="T33" s="122"/>
      <c r="U33" s="123"/>
      <c r="V33" s="124"/>
      <c r="W33" s="125"/>
      <c r="X33" s="126"/>
    </row>
    <row r="34" spans="1:25" ht="21.05" customHeight="1" x14ac:dyDescent="0.35">
      <c r="A34" s="57" t="s">
        <v>22</v>
      </c>
      <c r="B34" s="58"/>
      <c r="C34" s="59"/>
      <c r="D34" s="124">
        <v>7450</v>
      </c>
      <c r="E34" s="125"/>
      <c r="F34" s="126"/>
      <c r="G34" s="121">
        <v>8000</v>
      </c>
      <c r="H34" s="122"/>
      <c r="I34" s="123"/>
      <c r="J34" s="124"/>
      <c r="K34" s="125"/>
      <c r="L34" s="126"/>
      <c r="M34" s="70" t="s">
        <v>47</v>
      </c>
      <c r="N34" s="71"/>
      <c r="O34" s="72"/>
      <c r="P34" s="124">
        <v>-8765</v>
      </c>
      <c r="Q34" s="125"/>
      <c r="R34" s="126"/>
      <c r="S34" s="121">
        <v>-10000</v>
      </c>
      <c r="T34" s="122"/>
      <c r="U34" s="123"/>
      <c r="V34" s="124">
        <v>-18395</v>
      </c>
      <c r="W34" s="125"/>
      <c r="X34" s="126"/>
    </row>
    <row r="35" spans="1:25" ht="21.05" customHeight="1" x14ac:dyDescent="0.35">
      <c r="A35" s="57" t="s">
        <v>23</v>
      </c>
      <c r="B35" s="58"/>
      <c r="C35" s="59"/>
      <c r="D35" s="124"/>
      <c r="E35" s="125"/>
      <c r="F35" s="126"/>
      <c r="G35" s="121"/>
      <c r="H35" s="122"/>
      <c r="I35" s="123"/>
      <c r="J35" s="124">
        <v>971</v>
      </c>
      <c r="K35" s="125"/>
      <c r="L35" s="126"/>
      <c r="M35" s="70" t="s">
        <v>48</v>
      </c>
      <c r="N35" s="71"/>
      <c r="O35" s="72"/>
      <c r="P35" s="124">
        <v>-18748.32</v>
      </c>
      <c r="Q35" s="125"/>
      <c r="R35" s="126"/>
      <c r="S35" s="121">
        <v>-27000</v>
      </c>
      <c r="T35" s="122"/>
      <c r="U35" s="123"/>
      <c r="V35" s="124">
        <v>-667.9</v>
      </c>
      <c r="W35" s="125"/>
      <c r="X35" s="126"/>
    </row>
    <row r="36" spans="1:25" ht="21.05" customHeight="1" x14ac:dyDescent="0.35">
      <c r="A36" s="77" t="s">
        <v>71</v>
      </c>
      <c r="B36" s="78"/>
      <c r="C36" s="79"/>
      <c r="D36" s="124">
        <v>790.8</v>
      </c>
      <c r="E36" s="125"/>
      <c r="F36" s="126"/>
      <c r="G36" s="121"/>
      <c r="H36" s="122"/>
      <c r="I36" s="123"/>
      <c r="J36" s="124"/>
      <c r="K36" s="125"/>
      <c r="L36" s="126"/>
      <c r="M36" s="70" t="s">
        <v>49</v>
      </c>
      <c r="N36" s="71"/>
      <c r="O36" s="72"/>
      <c r="P36" s="124"/>
      <c r="Q36" s="125"/>
      <c r="R36" s="126"/>
      <c r="S36" s="121">
        <v>-1000</v>
      </c>
      <c r="T36" s="122"/>
      <c r="U36" s="123"/>
      <c r="V36" s="124"/>
      <c r="W36" s="125"/>
      <c r="X36" s="126"/>
    </row>
    <row r="37" spans="1:25" ht="21.05" customHeight="1" x14ac:dyDescent="0.35">
      <c r="A37" s="77" t="s">
        <v>60</v>
      </c>
      <c r="B37" s="78"/>
      <c r="C37" s="79"/>
      <c r="D37" s="124">
        <v>40380.589999999997</v>
      </c>
      <c r="E37" s="125"/>
      <c r="F37" s="126"/>
      <c r="G37" s="121"/>
      <c r="H37" s="122"/>
      <c r="I37" s="123"/>
      <c r="J37" s="124"/>
      <c r="K37" s="125"/>
      <c r="L37" s="126"/>
      <c r="M37" s="70" t="s">
        <v>50</v>
      </c>
      <c r="N37" s="71"/>
      <c r="O37" s="72"/>
      <c r="P37" s="124">
        <v>-904</v>
      </c>
      <c r="Q37" s="125"/>
      <c r="R37" s="126"/>
      <c r="S37" s="121">
        <v>-1000</v>
      </c>
      <c r="T37" s="122"/>
      <c r="U37" s="123"/>
      <c r="V37" s="124">
        <v>-1333.4</v>
      </c>
      <c r="W37" s="125"/>
      <c r="X37" s="126"/>
    </row>
    <row r="38" spans="1:25" ht="34.200000000000003" customHeight="1" x14ac:dyDescent="0.35">
      <c r="A38" s="180" t="s">
        <v>78</v>
      </c>
      <c r="B38" s="181"/>
      <c r="C38" s="182"/>
      <c r="D38" s="124">
        <v>2519.8000000000002</v>
      </c>
      <c r="E38" s="125"/>
      <c r="F38" s="126"/>
      <c r="G38" s="121"/>
      <c r="H38" s="122"/>
      <c r="I38" s="123"/>
      <c r="J38" s="124"/>
      <c r="K38" s="125"/>
      <c r="L38" s="126"/>
      <c r="M38" s="70" t="s">
        <v>51</v>
      </c>
      <c r="N38" s="71"/>
      <c r="O38" s="72"/>
      <c r="P38" s="124"/>
      <c r="Q38" s="125"/>
      <c r="R38" s="126"/>
      <c r="S38" s="121">
        <v>-1000</v>
      </c>
      <c r="T38" s="122"/>
      <c r="U38" s="123"/>
      <c r="V38" s="124">
        <v>-5397.11</v>
      </c>
      <c r="W38" s="125"/>
      <c r="X38" s="126"/>
    </row>
    <row r="39" spans="1:25" ht="21.05" customHeight="1" thickBot="1" x14ac:dyDescent="0.45">
      <c r="A39" s="74" t="s">
        <v>24</v>
      </c>
      <c r="B39" s="75"/>
      <c r="C39" s="76"/>
      <c r="D39" s="124">
        <f>SUM(D9,D17:F25,D33:F38)</f>
        <v>278657.35999999993</v>
      </c>
      <c r="E39" s="125"/>
      <c r="F39" s="126"/>
      <c r="G39" s="121">
        <f>SUM(G9,G17,G20,G21,G22,G24,G25,G33,G34,G35)</f>
        <v>239500</v>
      </c>
      <c r="H39" s="122"/>
      <c r="I39" s="123"/>
      <c r="J39" s="131">
        <f>SUM(J9,J17,J20,J21,J22,J24,J25,J33,J34,J35)</f>
        <v>114072.77</v>
      </c>
      <c r="K39" s="132"/>
      <c r="L39" s="133"/>
      <c r="M39" s="74" t="s">
        <v>52</v>
      </c>
      <c r="N39" s="75"/>
      <c r="O39" s="76"/>
      <c r="P39" s="124">
        <f>SUM(P9:R38)</f>
        <v>-176896.7</v>
      </c>
      <c r="Q39" s="125"/>
      <c r="R39" s="126"/>
      <c r="S39" s="121">
        <f>SUM(S9:U38)</f>
        <v>-324870</v>
      </c>
      <c r="T39" s="122"/>
      <c r="U39" s="123"/>
      <c r="V39" s="124">
        <f t="shared" ref="V39" si="2">SUM(V9:X38)</f>
        <v>-146923.76999999996</v>
      </c>
      <c r="W39" s="125"/>
      <c r="X39" s="126"/>
      <c r="Y39" s="4"/>
    </row>
    <row r="40" spans="1:25" ht="21.05" customHeight="1" x14ac:dyDescent="0.3">
      <c r="A40" s="5"/>
      <c r="B40" s="1"/>
      <c r="C40" s="1"/>
      <c r="D40" s="1"/>
      <c r="E40" s="1"/>
      <c r="F40" s="5"/>
      <c r="G40" s="1"/>
      <c r="H40" s="1"/>
      <c r="I40" s="99" t="s">
        <v>54</v>
      </c>
      <c r="J40" s="100"/>
      <c r="K40" s="100"/>
      <c r="L40" s="101"/>
      <c r="M40" s="107">
        <f>SUM(D39--P39)</f>
        <v>101760.65999999992</v>
      </c>
      <c r="N40" s="107"/>
      <c r="O40" s="107"/>
      <c r="P40" s="108"/>
      <c r="U40" s="4"/>
    </row>
    <row r="41" spans="1:25" ht="21.05" customHeight="1" x14ac:dyDescent="0.75">
      <c r="I41" s="99"/>
      <c r="J41" s="102"/>
      <c r="K41" s="102"/>
      <c r="L41" s="103"/>
      <c r="M41" s="107"/>
      <c r="N41" s="107"/>
      <c r="O41" s="107"/>
      <c r="P41" s="108"/>
      <c r="Q41" s="3"/>
    </row>
    <row r="42" spans="1:25" ht="21.05" customHeight="1" thickBot="1" x14ac:dyDescent="0.8">
      <c r="I42" s="104"/>
      <c r="J42" s="105"/>
      <c r="K42" s="105"/>
      <c r="L42" s="106"/>
      <c r="M42" s="109"/>
      <c r="N42" s="109"/>
      <c r="O42" s="109"/>
      <c r="P42" s="110"/>
      <c r="Q42" s="3"/>
    </row>
    <row r="43" spans="1:25" ht="14.95" customHeight="1" x14ac:dyDescent="0.75">
      <c r="I43" s="2"/>
      <c r="J43" s="2"/>
      <c r="K43" s="2"/>
      <c r="L43" s="2"/>
      <c r="M43" s="2"/>
      <c r="N43" s="3"/>
      <c r="O43" s="3"/>
      <c r="P43" s="3"/>
      <c r="Q43" s="3"/>
    </row>
    <row r="44" spans="1:25" x14ac:dyDescent="0.3">
      <c r="L44" s="4"/>
    </row>
  </sheetData>
  <mergeCells count="247"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  <mergeCell ref="S9:U9"/>
    <mergeCell ref="V9:X9"/>
    <mergeCell ref="A10:L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1:C11"/>
    <mergeCell ref="D11:F11"/>
    <mergeCell ref="G11:I11"/>
    <mergeCell ref="J11:L11"/>
    <mergeCell ref="M11:O11"/>
    <mergeCell ref="P11:R11"/>
    <mergeCell ref="S13:U13"/>
    <mergeCell ref="V13:X13"/>
    <mergeCell ref="Z13:AH18"/>
    <mergeCell ref="A14:C14"/>
    <mergeCell ref="D14:F14"/>
    <mergeCell ref="G14:I14"/>
    <mergeCell ref="J14:L14"/>
    <mergeCell ref="M14:O14"/>
    <mergeCell ref="P14:R14"/>
    <mergeCell ref="S14:U14"/>
    <mergeCell ref="A13:C13"/>
    <mergeCell ref="D13:F13"/>
    <mergeCell ref="G13:I13"/>
    <mergeCell ref="J13:L13"/>
    <mergeCell ref="M13:O13"/>
    <mergeCell ref="P13:R13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6:C16"/>
    <mergeCell ref="D16:F16"/>
    <mergeCell ref="G16:I16"/>
    <mergeCell ref="J16:L16"/>
    <mergeCell ref="M16:O16"/>
    <mergeCell ref="P16:R16"/>
    <mergeCell ref="S18:U18"/>
    <mergeCell ref="V18:X18"/>
    <mergeCell ref="A20:C20"/>
    <mergeCell ref="D20:F20"/>
    <mergeCell ref="G20:I20"/>
    <mergeCell ref="J20:L20"/>
    <mergeCell ref="M20:O20"/>
    <mergeCell ref="P20:R20"/>
    <mergeCell ref="S20:U20"/>
    <mergeCell ref="V20:X20"/>
    <mergeCell ref="A18:C18"/>
    <mergeCell ref="D18:F18"/>
    <mergeCell ref="G18:I18"/>
    <mergeCell ref="J18:L18"/>
    <mergeCell ref="M18:O18"/>
    <mergeCell ref="P18:R18"/>
    <mergeCell ref="AD20:AD21"/>
    <mergeCell ref="AE20:AH21"/>
    <mergeCell ref="A21:C21"/>
    <mergeCell ref="D21:F21"/>
    <mergeCell ref="G21:I21"/>
    <mergeCell ref="J21:L21"/>
    <mergeCell ref="M21:O21"/>
    <mergeCell ref="P21:R21"/>
    <mergeCell ref="S21:U21"/>
    <mergeCell ref="V21:X21"/>
    <mergeCell ref="S22:U22"/>
    <mergeCell ref="V22:X22"/>
    <mergeCell ref="AD22:AD23"/>
    <mergeCell ref="AE22:AH23"/>
    <mergeCell ref="A23:L23"/>
    <mergeCell ref="M23:O23"/>
    <mergeCell ref="P23:R23"/>
    <mergeCell ref="S23:U23"/>
    <mergeCell ref="V23:X23"/>
    <mergeCell ref="A22:C22"/>
    <mergeCell ref="D22:F22"/>
    <mergeCell ref="G22:I22"/>
    <mergeCell ref="J22:L22"/>
    <mergeCell ref="M22:O22"/>
    <mergeCell ref="P22:R22"/>
    <mergeCell ref="S24:U24"/>
    <mergeCell ref="V24:X24"/>
    <mergeCell ref="AD24:AD25"/>
    <mergeCell ref="AE24:AH25"/>
    <mergeCell ref="A25:C25"/>
    <mergeCell ref="D25:F25"/>
    <mergeCell ref="G25:I25"/>
    <mergeCell ref="J25:L25"/>
    <mergeCell ref="M25:O25"/>
    <mergeCell ref="P25:R25"/>
    <mergeCell ref="A24:C24"/>
    <mergeCell ref="D24:F24"/>
    <mergeCell ref="G24:I24"/>
    <mergeCell ref="J24:L24"/>
    <mergeCell ref="M24:O24"/>
    <mergeCell ref="P24:R24"/>
    <mergeCell ref="S25:U25"/>
    <mergeCell ref="V25:X25"/>
    <mergeCell ref="A26:L27"/>
    <mergeCell ref="M26:O26"/>
    <mergeCell ref="P26:R26"/>
    <mergeCell ref="S26:U26"/>
    <mergeCell ref="V26:X26"/>
    <mergeCell ref="M27:O27"/>
    <mergeCell ref="P27:R27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29:C29"/>
    <mergeCell ref="D29:F29"/>
    <mergeCell ref="G29:I29"/>
    <mergeCell ref="J29:L29"/>
    <mergeCell ref="M29:O29"/>
    <mergeCell ref="P29:R29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1:C31"/>
    <mergeCell ref="D31:F31"/>
    <mergeCell ref="G31:I31"/>
    <mergeCell ref="J31:L31"/>
    <mergeCell ref="M31:O31"/>
    <mergeCell ref="P31:R31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3:C33"/>
    <mergeCell ref="D33:F33"/>
    <mergeCell ref="G33:I33"/>
    <mergeCell ref="J33:L33"/>
    <mergeCell ref="M33:O33"/>
    <mergeCell ref="P33:R33"/>
    <mergeCell ref="J37:L37"/>
    <mergeCell ref="M37:O37"/>
    <mergeCell ref="P37:R37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5:C35"/>
    <mergeCell ref="D35:F35"/>
    <mergeCell ref="G35:I35"/>
    <mergeCell ref="J35:L35"/>
    <mergeCell ref="M35:O35"/>
    <mergeCell ref="P35:R35"/>
    <mergeCell ref="S39:U39"/>
    <mergeCell ref="V39:X39"/>
    <mergeCell ref="I40:L42"/>
    <mergeCell ref="M40:P42"/>
    <mergeCell ref="P19:R19"/>
    <mergeCell ref="A39:C39"/>
    <mergeCell ref="D39:F39"/>
    <mergeCell ref="G39:I39"/>
    <mergeCell ref="J39:L39"/>
    <mergeCell ref="M39:O39"/>
    <mergeCell ref="P39:R39"/>
    <mergeCell ref="S37:U37"/>
    <mergeCell ref="V37:X37"/>
    <mergeCell ref="A38:C38"/>
    <mergeCell ref="D38:F38"/>
    <mergeCell ref="G38:I38"/>
    <mergeCell ref="J38:L38"/>
    <mergeCell ref="M38:O38"/>
    <mergeCell ref="P38:R38"/>
    <mergeCell ref="S38:U38"/>
    <mergeCell ref="V38:X38"/>
    <mergeCell ref="A37:C37"/>
    <mergeCell ref="D37:F37"/>
    <mergeCell ref="G37:I37"/>
  </mergeCells>
  <pageMargins left="0.7" right="0.7" top="0.75" bottom="0.75" header="0.3" footer="0.3"/>
  <pageSetup scale="54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E5BB1-A424-4304-BDDC-95D097B80F67}">
  <dimension ref="A1:AH44"/>
  <sheetViews>
    <sheetView view="pageBreakPreview" zoomScale="60" zoomScaleNormal="100" workbookViewId="0">
      <selection activeCell="M40" sqref="M40:P42"/>
    </sheetView>
  </sheetViews>
  <sheetFormatPr defaultRowHeight="14.4" x14ac:dyDescent="0.3"/>
  <cols>
    <col min="30" max="30" width="37.59765625" bestFit="1" customWidth="1"/>
  </cols>
  <sheetData>
    <row r="1" spans="1:34" ht="21.05" customHeight="1" x14ac:dyDescent="0.3">
      <c r="A1" s="45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63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34" ht="21.05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34" ht="21.05" customHeigh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34" ht="21.0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34" ht="21.05" customHeight="1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34" ht="21.0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34" ht="21.05" customHeight="1" x14ac:dyDescent="0.3">
      <c r="A7" s="115" t="s">
        <v>0</v>
      </c>
      <c r="B7" s="116"/>
      <c r="C7" s="117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115" t="s">
        <v>25</v>
      </c>
      <c r="N7" s="116"/>
      <c r="O7" s="117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34" ht="21.05" customHeight="1" x14ac:dyDescent="0.3">
      <c r="A8" s="118"/>
      <c r="B8" s="119"/>
      <c r="C8" s="120"/>
      <c r="D8" s="32"/>
      <c r="E8" s="32"/>
      <c r="F8" s="32"/>
      <c r="G8" s="36"/>
      <c r="H8" s="37"/>
      <c r="I8" s="38"/>
      <c r="J8" s="42"/>
      <c r="K8" s="43"/>
      <c r="L8" s="44"/>
      <c r="M8" s="118"/>
      <c r="N8" s="119"/>
      <c r="O8" s="120"/>
      <c r="P8" s="32"/>
      <c r="Q8" s="32"/>
      <c r="R8" s="32"/>
      <c r="S8" s="36"/>
      <c r="T8" s="37"/>
      <c r="U8" s="38"/>
      <c r="V8" s="42"/>
      <c r="W8" s="43"/>
      <c r="X8" s="44"/>
    </row>
    <row r="9" spans="1:34" ht="21.05" customHeight="1" x14ac:dyDescent="0.35">
      <c r="A9" s="57" t="s">
        <v>1</v>
      </c>
      <c r="B9" s="58"/>
      <c r="C9" s="59"/>
      <c r="D9" s="124">
        <v>6488.31</v>
      </c>
      <c r="E9" s="125"/>
      <c r="F9" s="126"/>
      <c r="G9" s="121">
        <v>10000</v>
      </c>
      <c r="H9" s="122"/>
      <c r="I9" s="123"/>
      <c r="J9" s="124">
        <v>9551.3700000000008</v>
      </c>
      <c r="K9" s="125"/>
      <c r="L9" s="126"/>
      <c r="M9" s="70" t="s">
        <v>26</v>
      </c>
      <c r="N9" s="71"/>
      <c r="O9" s="72"/>
      <c r="P9" s="124"/>
      <c r="Q9" s="125"/>
      <c r="R9" s="126"/>
      <c r="S9" s="121"/>
      <c r="T9" s="122"/>
      <c r="U9" s="123"/>
      <c r="V9" s="124"/>
      <c r="W9" s="125"/>
      <c r="X9" s="126"/>
    </row>
    <row r="10" spans="1:34" ht="21.05" customHeight="1" x14ac:dyDescent="0.35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124">
        <v>-3685.7</v>
      </c>
      <c r="Q10" s="125"/>
      <c r="R10" s="126"/>
      <c r="S10" s="121">
        <v>-12000</v>
      </c>
      <c r="T10" s="122"/>
      <c r="U10" s="123"/>
      <c r="V10" s="124">
        <v>-4704.04</v>
      </c>
      <c r="W10" s="125"/>
      <c r="X10" s="126"/>
    </row>
    <row r="11" spans="1:34" ht="21.05" customHeight="1" x14ac:dyDescent="0.35">
      <c r="A11" s="60" t="s">
        <v>3</v>
      </c>
      <c r="B11" s="60"/>
      <c r="C11" s="60"/>
      <c r="D11" s="124"/>
      <c r="E11" s="125"/>
      <c r="F11" s="126"/>
      <c r="G11" s="121"/>
      <c r="H11" s="122"/>
      <c r="I11" s="123"/>
      <c r="J11" s="127">
        <v>250</v>
      </c>
      <c r="K11" s="128"/>
      <c r="L11" s="129"/>
      <c r="M11" s="70" t="s">
        <v>28</v>
      </c>
      <c r="N11" s="71"/>
      <c r="O11" s="72"/>
      <c r="P11" s="124">
        <v>-3126.14</v>
      </c>
      <c r="Q11" s="125"/>
      <c r="R11" s="126"/>
      <c r="S11" s="121">
        <v>-3000</v>
      </c>
      <c r="T11" s="122"/>
      <c r="U11" s="123"/>
      <c r="V11" s="124">
        <v>-1281.1500000000001</v>
      </c>
      <c r="W11" s="125"/>
      <c r="X11" s="126"/>
    </row>
    <row r="12" spans="1:34" ht="21.05" customHeight="1" x14ac:dyDescent="0.35">
      <c r="A12" s="61" t="s">
        <v>72</v>
      </c>
      <c r="B12" s="62"/>
      <c r="C12" s="63"/>
      <c r="D12" s="124">
        <v>5971</v>
      </c>
      <c r="E12" s="125"/>
      <c r="F12" s="126"/>
      <c r="G12" s="121"/>
      <c r="H12" s="122"/>
      <c r="I12" s="123"/>
      <c r="J12" s="124">
        <v>500</v>
      </c>
      <c r="K12" s="125"/>
      <c r="L12" s="126"/>
      <c r="M12" s="70" t="s">
        <v>29</v>
      </c>
      <c r="N12" s="71"/>
      <c r="O12" s="72"/>
      <c r="P12" s="124">
        <v>-927.64</v>
      </c>
      <c r="Q12" s="125"/>
      <c r="R12" s="126"/>
      <c r="S12" s="121">
        <v>-3500</v>
      </c>
      <c r="T12" s="122"/>
      <c r="U12" s="123"/>
      <c r="V12" s="124">
        <v>-1323</v>
      </c>
      <c r="W12" s="125"/>
      <c r="X12" s="126"/>
    </row>
    <row r="13" spans="1:34" ht="21.05" customHeight="1" x14ac:dyDescent="0.35">
      <c r="A13" s="61" t="s">
        <v>5</v>
      </c>
      <c r="B13" s="62"/>
      <c r="C13" s="63"/>
      <c r="D13" s="124">
        <v>500</v>
      </c>
      <c r="E13" s="125"/>
      <c r="F13" s="126"/>
      <c r="G13" s="121"/>
      <c r="H13" s="122"/>
      <c r="I13" s="123"/>
      <c r="J13" s="124"/>
      <c r="K13" s="125"/>
      <c r="L13" s="126"/>
      <c r="M13" s="70" t="s">
        <v>30</v>
      </c>
      <c r="N13" s="71"/>
      <c r="O13" s="72"/>
      <c r="P13" s="124">
        <v>-9135.34</v>
      </c>
      <c r="Q13" s="125"/>
      <c r="R13" s="126"/>
      <c r="S13" s="121">
        <v>-10000</v>
      </c>
      <c r="T13" s="122"/>
      <c r="U13" s="123"/>
      <c r="V13" s="124">
        <v>-7110.1</v>
      </c>
      <c r="W13" s="125"/>
      <c r="X13" s="126"/>
      <c r="Z13" s="158" t="s">
        <v>67</v>
      </c>
      <c r="AA13" s="158"/>
      <c r="AB13" s="158"/>
      <c r="AC13" s="158"/>
      <c r="AD13" s="158"/>
      <c r="AE13" s="158"/>
      <c r="AF13" s="158"/>
      <c r="AG13" s="158"/>
      <c r="AH13" s="158"/>
    </row>
    <row r="14" spans="1:34" ht="21.05" customHeight="1" x14ac:dyDescent="0.35">
      <c r="A14" s="61" t="s">
        <v>6</v>
      </c>
      <c r="B14" s="62"/>
      <c r="C14" s="63"/>
      <c r="D14" s="130"/>
      <c r="E14" s="130"/>
      <c r="F14" s="130"/>
      <c r="G14" s="121"/>
      <c r="H14" s="122"/>
      <c r="I14" s="123"/>
      <c r="J14" s="124">
        <v>20</v>
      </c>
      <c r="K14" s="125"/>
      <c r="L14" s="126"/>
      <c r="M14" s="70" t="s">
        <v>31</v>
      </c>
      <c r="N14" s="71"/>
      <c r="O14" s="72"/>
      <c r="P14" s="124">
        <v>-25495</v>
      </c>
      <c r="Q14" s="125"/>
      <c r="R14" s="126"/>
      <c r="S14" s="121"/>
      <c r="T14" s="122"/>
      <c r="U14" s="123"/>
      <c r="V14" s="124"/>
      <c r="W14" s="125"/>
      <c r="X14" s="126"/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4" ht="21.05" customHeight="1" x14ac:dyDescent="0.35">
      <c r="A15" s="61" t="s">
        <v>7</v>
      </c>
      <c r="B15" s="62"/>
      <c r="C15" s="63"/>
      <c r="D15" s="124"/>
      <c r="E15" s="125"/>
      <c r="F15" s="126"/>
      <c r="G15" s="121"/>
      <c r="H15" s="122"/>
      <c r="I15" s="123"/>
      <c r="J15" s="124">
        <v>35</v>
      </c>
      <c r="K15" s="125"/>
      <c r="L15" s="126"/>
      <c r="M15" s="70" t="s">
        <v>32</v>
      </c>
      <c r="N15" s="71"/>
      <c r="O15" s="72"/>
      <c r="P15" s="124"/>
      <c r="Q15" s="125"/>
      <c r="R15" s="126"/>
      <c r="S15" s="121"/>
      <c r="T15" s="122"/>
      <c r="U15" s="123"/>
      <c r="V15" s="124"/>
      <c r="W15" s="125"/>
      <c r="X15" s="126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4" ht="21.05" customHeight="1" x14ac:dyDescent="0.35">
      <c r="A16" s="61" t="s">
        <v>8</v>
      </c>
      <c r="B16" s="62"/>
      <c r="C16" s="63"/>
      <c r="D16" s="124"/>
      <c r="E16" s="125"/>
      <c r="F16" s="126"/>
      <c r="G16" s="121"/>
      <c r="H16" s="122"/>
      <c r="I16" s="123"/>
      <c r="J16" s="124"/>
      <c r="K16" s="125"/>
      <c r="L16" s="126"/>
      <c r="M16" s="70" t="s">
        <v>33</v>
      </c>
      <c r="N16" s="71"/>
      <c r="O16" s="72"/>
      <c r="P16" s="124">
        <v>-1282.72</v>
      </c>
      <c r="Q16" s="125"/>
      <c r="R16" s="126"/>
      <c r="S16" s="121">
        <v>-4000</v>
      </c>
      <c r="T16" s="122"/>
      <c r="U16" s="123"/>
      <c r="V16" s="124"/>
      <c r="W16" s="125"/>
      <c r="X16" s="126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21.05" customHeight="1" x14ac:dyDescent="0.35">
      <c r="A17" s="57" t="s">
        <v>10</v>
      </c>
      <c r="B17" s="58"/>
      <c r="C17" s="59"/>
      <c r="D17" s="124">
        <f>SUM(D11:F16)</f>
        <v>6471</v>
      </c>
      <c r="E17" s="125"/>
      <c r="F17" s="126"/>
      <c r="G17" s="121">
        <f>SUM(G10:I16)</f>
        <v>0</v>
      </c>
      <c r="H17" s="122"/>
      <c r="I17" s="123"/>
      <c r="J17" s="124">
        <f>SUM(J11:L16)</f>
        <v>805</v>
      </c>
      <c r="K17" s="125"/>
      <c r="L17" s="126"/>
      <c r="M17" s="70" t="s">
        <v>34</v>
      </c>
      <c r="N17" s="71"/>
      <c r="O17" s="72"/>
      <c r="P17" s="124">
        <v>-72220.929999999993</v>
      </c>
      <c r="Q17" s="125"/>
      <c r="R17" s="126"/>
      <c r="S17" s="121">
        <v>-175000</v>
      </c>
      <c r="T17" s="122"/>
      <c r="U17" s="123"/>
      <c r="V17" s="124">
        <v>-73352.539999999994</v>
      </c>
      <c r="W17" s="125"/>
      <c r="X17" s="126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ht="21.05" customHeight="1" x14ac:dyDescent="0.3">
      <c r="A18" s="162" t="s">
        <v>62</v>
      </c>
      <c r="B18" s="163"/>
      <c r="C18" s="164"/>
      <c r="D18" s="159">
        <v>10069</v>
      </c>
      <c r="E18" s="160"/>
      <c r="F18" s="161"/>
      <c r="G18" s="159"/>
      <c r="H18" s="160"/>
      <c r="I18" s="161"/>
      <c r="J18" s="159"/>
      <c r="K18" s="160"/>
      <c r="L18" s="161"/>
      <c r="M18" s="159" t="s">
        <v>76</v>
      </c>
      <c r="N18" s="160"/>
      <c r="O18" s="161"/>
      <c r="P18" s="159">
        <v>-10000</v>
      </c>
      <c r="Q18" s="160"/>
      <c r="R18" s="161"/>
      <c r="S18" s="159"/>
      <c r="T18" s="160"/>
      <c r="U18" s="161"/>
      <c r="V18" s="159"/>
      <c r="W18" s="160"/>
      <c r="X18" s="161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ht="21.05" customHeight="1" x14ac:dyDescent="0.3">
      <c r="A19" s="15"/>
      <c r="B19" s="16"/>
      <c r="C19" s="17"/>
      <c r="D19" s="12"/>
      <c r="E19" s="13"/>
      <c r="F19" s="14"/>
      <c r="G19" s="12"/>
      <c r="H19" s="13"/>
      <c r="I19" s="14"/>
      <c r="J19" s="12"/>
      <c r="K19" s="13"/>
      <c r="L19" s="14"/>
      <c r="M19" s="12"/>
      <c r="N19" s="13"/>
      <c r="O19" s="14"/>
      <c r="P19" s="159">
        <v>-1223.74</v>
      </c>
      <c r="Q19" s="160"/>
      <c r="R19" s="161"/>
      <c r="S19" s="12"/>
      <c r="T19" s="13"/>
      <c r="U19" s="14"/>
      <c r="V19" s="12"/>
      <c r="W19" s="13"/>
      <c r="X19" s="14"/>
      <c r="Z19" s="18"/>
      <c r="AA19" s="18"/>
      <c r="AB19" s="18"/>
      <c r="AC19" s="18"/>
      <c r="AD19" s="19"/>
      <c r="AE19" s="19"/>
      <c r="AF19" s="19"/>
      <c r="AG19" s="19"/>
      <c r="AH19" s="19"/>
    </row>
    <row r="20" spans="1:34" ht="21.05" customHeight="1" x14ac:dyDescent="0.35">
      <c r="A20" s="57" t="s">
        <v>12</v>
      </c>
      <c r="B20" s="58"/>
      <c r="C20" s="59"/>
      <c r="D20" s="124">
        <v>14328.95</v>
      </c>
      <c r="E20" s="125"/>
      <c r="F20" s="126"/>
      <c r="G20" s="121">
        <v>35000</v>
      </c>
      <c r="H20" s="122"/>
      <c r="I20" s="123"/>
      <c r="J20" s="124">
        <v>715.4</v>
      </c>
      <c r="K20" s="125"/>
      <c r="L20" s="126"/>
      <c r="M20" s="70" t="s">
        <v>35</v>
      </c>
      <c r="N20" s="71"/>
      <c r="O20" s="72"/>
      <c r="P20" s="124"/>
      <c r="Q20" s="125"/>
      <c r="R20" s="126"/>
      <c r="S20" s="121">
        <v>-2500</v>
      </c>
      <c r="T20" s="122"/>
      <c r="U20" s="123"/>
      <c r="V20" s="124">
        <v>-670</v>
      </c>
      <c r="W20" s="125"/>
      <c r="X20" s="126"/>
      <c r="AD20" s="153">
        <v>8193</v>
      </c>
      <c r="AE20" s="156" t="s">
        <v>73</v>
      </c>
      <c r="AF20" s="156"/>
      <c r="AG20" s="156"/>
      <c r="AH20" s="156"/>
    </row>
    <row r="21" spans="1:34" ht="21.05" customHeight="1" x14ac:dyDescent="0.35">
      <c r="A21" s="57" t="s">
        <v>13</v>
      </c>
      <c r="B21" s="58"/>
      <c r="C21" s="59"/>
      <c r="D21" s="124">
        <v>154.30000000000001</v>
      </c>
      <c r="E21" s="125"/>
      <c r="F21" s="126"/>
      <c r="G21" s="121">
        <v>3500</v>
      </c>
      <c r="H21" s="122"/>
      <c r="I21" s="123"/>
      <c r="J21" s="124"/>
      <c r="K21" s="125"/>
      <c r="L21" s="126"/>
      <c r="M21" s="89" t="s">
        <v>36</v>
      </c>
      <c r="N21" s="89"/>
      <c r="O21" s="89"/>
      <c r="P21" s="124"/>
      <c r="Q21" s="125"/>
      <c r="R21" s="126"/>
      <c r="S21" s="121">
        <v>-670</v>
      </c>
      <c r="T21" s="122"/>
      <c r="U21" s="123"/>
      <c r="V21" s="124">
        <v>-670</v>
      </c>
      <c r="W21" s="125"/>
      <c r="X21" s="126"/>
      <c r="AD21" s="154"/>
      <c r="AE21" s="157"/>
      <c r="AF21" s="157"/>
      <c r="AG21" s="157"/>
      <c r="AH21" s="157"/>
    </row>
    <row r="22" spans="1:34" ht="21.05" customHeight="1" x14ac:dyDescent="0.35">
      <c r="A22" s="57" t="s">
        <v>14</v>
      </c>
      <c r="B22" s="58"/>
      <c r="C22" s="59"/>
      <c r="D22" s="124"/>
      <c r="E22" s="125"/>
      <c r="F22" s="126"/>
      <c r="G22" s="121">
        <v>8000</v>
      </c>
      <c r="H22" s="122"/>
      <c r="I22" s="123"/>
      <c r="J22" s="124"/>
      <c r="K22" s="125"/>
      <c r="L22" s="126"/>
      <c r="M22" s="70" t="s">
        <v>37</v>
      </c>
      <c r="N22" s="71"/>
      <c r="O22" s="72"/>
      <c r="P22" s="124">
        <v>-3453.3</v>
      </c>
      <c r="Q22" s="125"/>
      <c r="R22" s="126"/>
      <c r="S22" s="121">
        <v>-12000</v>
      </c>
      <c r="T22" s="122"/>
      <c r="U22" s="123"/>
      <c r="V22" s="124">
        <v>-11373.5</v>
      </c>
      <c r="W22" s="125"/>
      <c r="X22" s="126"/>
      <c r="AD22" s="154">
        <v>1796</v>
      </c>
      <c r="AE22" s="157" t="s">
        <v>74</v>
      </c>
      <c r="AF22" s="157"/>
      <c r="AG22" s="157"/>
      <c r="AH22" s="157"/>
    </row>
    <row r="23" spans="1:34" ht="21.05" customHeight="1" x14ac:dyDescent="0.3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70" t="s">
        <v>61</v>
      </c>
      <c r="N23" s="71"/>
      <c r="O23" s="72"/>
      <c r="P23" s="124"/>
      <c r="Q23" s="125"/>
      <c r="R23" s="126"/>
      <c r="S23" s="121"/>
      <c r="T23" s="122"/>
      <c r="U23" s="123"/>
      <c r="V23" s="124"/>
      <c r="W23" s="125"/>
      <c r="X23" s="126"/>
      <c r="AD23" s="154"/>
      <c r="AE23" s="157"/>
      <c r="AF23" s="157"/>
      <c r="AG23" s="157"/>
      <c r="AH23" s="157"/>
    </row>
    <row r="24" spans="1:34" ht="21.05" customHeight="1" x14ac:dyDescent="0.35">
      <c r="A24" s="57" t="s">
        <v>15</v>
      </c>
      <c r="B24" s="58"/>
      <c r="C24" s="59"/>
      <c r="D24" s="124">
        <v>147439</v>
      </c>
      <c r="E24" s="125"/>
      <c r="F24" s="126"/>
      <c r="G24" s="121">
        <v>175000</v>
      </c>
      <c r="H24" s="122"/>
      <c r="I24" s="123"/>
      <c r="J24" s="124">
        <v>100500</v>
      </c>
      <c r="K24" s="125"/>
      <c r="L24" s="126"/>
      <c r="M24" s="70" t="s">
        <v>38</v>
      </c>
      <c r="N24" s="71"/>
      <c r="O24" s="72"/>
      <c r="P24" s="124">
        <v>-4652.45</v>
      </c>
      <c r="Q24" s="125"/>
      <c r="R24" s="126"/>
      <c r="S24" s="121"/>
      <c r="T24" s="122"/>
      <c r="U24" s="123"/>
      <c r="V24" s="124"/>
      <c r="W24" s="125"/>
      <c r="X24" s="126"/>
      <c r="AD24" s="155">
        <v>10000</v>
      </c>
      <c r="AE24" s="157" t="s">
        <v>77</v>
      </c>
      <c r="AF24" s="157"/>
      <c r="AG24" s="157"/>
      <c r="AH24" s="157"/>
    </row>
    <row r="25" spans="1:34" ht="21.05" customHeight="1" x14ac:dyDescent="0.35">
      <c r="A25" s="57" t="s">
        <v>16</v>
      </c>
      <c r="B25" s="58"/>
      <c r="C25" s="59"/>
      <c r="D25" s="124">
        <v>9150</v>
      </c>
      <c r="E25" s="125"/>
      <c r="F25" s="126"/>
      <c r="G25" s="121"/>
      <c r="H25" s="122"/>
      <c r="I25" s="123"/>
      <c r="J25" s="131">
        <v>780</v>
      </c>
      <c r="K25" s="132"/>
      <c r="L25" s="133"/>
      <c r="M25" s="61" t="s">
        <v>39</v>
      </c>
      <c r="N25" s="62"/>
      <c r="O25" s="63"/>
      <c r="P25" s="124"/>
      <c r="Q25" s="125"/>
      <c r="R25" s="126"/>
      <c r="S25" s="121">
        <v>-12000</v>
      </c>
      <c r="T25" s="122"/>
      <c r="U25" s="123"/>
      <c r="V25" s="124">
        <v>-8332.2999999999993</v>
      </c>
      <c r="W25" s="125"/>
      <c r="X25" s="126"/>
      <c r="AD25" s="155"/>
      <c r="AE25" s="157"/>
      <c r="AF25" s="157"/>
      <c r="AG25" s="157"/>
      <c r="AH25" s="157"/>
    </row>
    <row r="26" spans="1:34" ht="21.05" customHeight="1" x14ac:dyDescent="0.35">
      <c r="A26" s="165" t="s">
        <v>17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61" t="s">
        <v>40</v>
      </c>
      <c r="N26" s="62"/>
      <c r="O26" s="63"/>
      <c r="P26" s="134"/>
      <c r="Q26" s="135"/>
      <c r="R26" s="136"/>
      <c r="S26" s="137">
        <v>-1000</v>
      </c>
      <c r="T26" s="138"/>
      <c r="U26" s="139"/>
      <c r="V26" s="140"/>
      <c r="W26" s="141"/>
      <c r="X26" s="142"/>
    </row>
    <row r="27" spans="1:34" ht="21.05" customHeight="1" x14ac:dyDescent="0.35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70"/>
      <c r="M27" s="61" t="s">
        <v>41</v>
      </c>
      <c r="N27" s="62"/>
      <c r="O27" s="63"/>
      <c r="P27" s="124"/>
      <c r="Q27" s="125"/>
      <c r="R27" s="126"/>
      <c r="S27" s="121">
        <v>-1000</v>
      </c>
      <c r="T27" s="122"/>
      <c r="U27" s="123"/>
      <c r="V27" s="124"/>
      <c r="W27" s="125"/>
      <c r="X27" s="126"/>
    </row>
    <row r="28" spans="1:34" ht="38.25" customHeight="1" x14ac:dyDescent="0.35">
      <c r="A28" s="171" t="s">
        <v>18</v>
      </c>
      <c r="B28" s="172"/>
      <c r="C28" s="173"/>
      <c r="D28" s="174">
        <v>9450</v>
      </c>
      <c r="E28" s="175"/>
      <c r="F28" s="176"/>
      <c r="G28" s="174"/>
      <c r="H28" s="175"/>
      <c r="I28" s="176"/>
      <c r="J28" s="174"/>
      <c r="K28" s="175"/>
      <c r="L28" s="176"/>
      <c r="M28" s="143" t="s">
        <v>53</v>
      </c>
      <c r="N28" s="144"/>
      <c r="O28" s="145"/>
      <c r="P28" s="124"/>
      <c r="Q28" s="125"/>
      <c r="R28" s="126"/>
      <c r="S28" s="121"/>
      <c r="T28" s="122"/>
      <c r="U28" s="123"/>
      <c r="V28" s="124"/>
      <c r="W28" s="125"/>
      <c r="X28" s="126"/>
    </row>
    <row r="29" spans="1:34" ht="21.05" customHeight="1" x14ac:dyDescent="0.35">
      <c r="A29" s="171" t="s">
        <v>19</v>
      </c>
      <c r="B29" s="172"/>
      <c r="C29" s="173"/>
      <c r="D29" s="174">
        <v>16195</v>
      </c>
      <c r="E29" s="175"/>
      <c r="F29" s="176"/>
      <c r="G29" s="174"/>
      <c r="H29" s="175"/>
      <c r="I29" s="176"/>
      <c r="J29" s="174">
        <v>750</v>
      </c>
      <c r="K29" s="175"/>
      <c r="L29" s="176"/>
      <c r="M29" s="70" t="s">
        <v>42</v>
      </c>
      <c r="N29" s="71"/>
      <c r="O29" s="72"/>
      <c r="P29" s="124"/>
      <c r="Q29" s="125"/>
      <c r="R29" s="126"/>
      <c r="S29" s="121">
        <v>-400</v>
      </c>
      <c r="T29" s="122"/>
      <c r="U29" s="123"/>
      <c r="V29" s="124"/>
      <c r="W29" s="125"/>
      <c r="X29" s="126"/>
    </row>
    <row r="30" spans="1:34" ht="21.05" customHeight="1" x14ac:dyDescent="0.35">
      <c r="A30" s="171" t="s">
        <v>12</v>
      </c>
      <c r="B30" s="172"/>
      <c r="C30" s="173"/>
      <c r="D30" s="174">
        <v>11613.54</v>
      </c>
      <c r="E30" s="175"/>
      <c r="F30" s="176"/>
      <c r="G30" s="174"/>
      <c r="H30" s="175"/>
      <c r="I30" s="176"/>
      <c r="J30" s="174"/>
      <c r="K30" s="175"/>
      <c r="L30" s="176"/>
      <c r="M30" s="89" t="s">
        <v>43</v>
      </c>
      <c r="N30" s="89"/>
      <c r="O30" s="89"/>
      <c r="P30" s="124">
        <v>-994.74</v>
      </c>
      <c r="Q30" s="125"/>
      <c r="R30" s="126"/>
      <c r="S30" s="121">
        <v>-2300</v>
      </c>
      <c r="T30" s="122"/>
      <c r="U30" s="123"/>
      <c r="V30" s="124">
        <v>-847.5</v>
      </c>
      <c r="W30" s="125"/>
      <c r="X30" s="126"/>
    </row>
    <row r="31" spans="1:34" ht="21.05" customHeight="1" x14ac:dyDescent="0.35">
      <c r="A31" s="171" t="s">
        <v>2</v>
      </c>
      <c r="B31" s="172"/>
      <c r="C31" s="173"/>
      <c r="D31" s="174">
        <v>392.2</v>
      </c>
      <c r="E31" s="175"/>
      <c r="F31" s="176"/>
      <c r="G31" s="174"/>
      <c r="H31" s="175"/>
      <c r="I31" s="176"/>
      <c r="J31" s="174"/>
      <c r="K31" s="175"/>
      <c r="L31" s="176"/>
      <c r="M31" s="70" t="s">
        <v>44</v>
      </c>
      <c r="N31" s="71"/>
      <c r="O31" s="72"/>
      <c r="P31" s="124">
        <v>-524.29</v>
      </c>
      <c r="Q31" s="125"/>
      <c r="R31" s="126"/>
      <c r="S31" s="121">
        <v>-2500</v>
      </c>
      <c r="T31" s="122"/>
      <c r="U31" s="123"/>
      <c r="V31" s="124">
        <v>-551.55999999999995</v>
      </c>
      <c r="W31" s="125"/>
      <c r="X31" s="126"/>
    </row>
    <row r="32" spans="1:34" ht="21.05" customHeight="1" x14ac:dyDescent="0.35">
      <c r="A32" s="171" t="s">
        <v>20</v>
      </c>
      <c r="B32" s="172"/>
      <c r="C32" s="173"/>
      <c r="D32" s="174">
        <v>4571.1000000000004</v>
      </c>
      <c r="E32" s="175"/>
      <c r="F32" s="176"/>
      <c r="G32" s="174"/>
      <c r="H32" s="175"/>
      <c r="I32" s="176"/>
      <c r="J32" s="174"/>
      <c r="K32" s="175"/>
      <c r="L32" s="176"/>
      <c r="M32" s="70" t="s">
        <v>45</v>
      </c>
      <c r="N32" s="71"/>
      <c r="O32" s="72"/>
      <c r="P32" s="124">
        <v>-7377.05</v>
      </c>
      <c r="Q32" s="125"/>
      <c r="R32" s="126"/>
      <c r="S32" s="121">
        <v>-3000</v>
      </c>
      <c r="T32" s="122"/>
      <c r="U32" s="123"/>
      <c r="V32" s="124">
        <v>-10914.67</v>
      </c>
      <c r="W32" s="125"/>
      <c r="X32" s="126"/>
    </row>
    <row r="33" spans="1:25" ht="30.75" customHeight="1" x14ac:dyDescent="0.35">
      <c r="A33" s="177" t="s">
        <v>21</v>
      </c>
      <c r="B33" s="178"/>
      <c r="C33" s="179"/>
      <c r="D33" s="174">
        <f>SUM(D28:F32)</f>
        <v>42221.84</v>
      </c>
      <c r="E33" s="175"/>
      <c r="F33" s="176"/>
      <c r="G33" s="174">
        <f t="shared" ref="G33" si="0">SUM(G28:I32)</f>
        <v>0</v>
      </c>
      <c r="H33" s="175"/>
      <c r="I33" s="176"/>
      <c r="J33" s="174">
        <f t="shared" ref="J33" si="1">SUM(J28:L32)</f>
        <v>750</v>
      </c>
      <c r="K33" s="175"/>
      <c r="L33" s="176"/>
      <c r="M33" s="70" t="s">
        <v>46</v>
      </c>
      <c r="N33" s="71"/>
      <c r="O33" s="72"/>
      <c r="P33" s="124">
        <v>-9324.75</v>
      </c>
      <c r="Q33" s="125"/>
      <c r="R33" s="126"/>
      <c r="S33" s="121">
        <v>-40000</v>
      </c>
      <c r="T33" s="122"/>
      <c r="U33" s="123"/>
      <c r="V33" s="124"/>
      <c r="W33" s="125"/>
      <c r="X33" s="126"/>
    </row>
    <row r="34" spans="1:25" ht="21.05" customHeight="1" x14ac:dyDescent="0.35">
      <c r="A34" s="57" t="s">
        <v>22</v>
      </c>
      <c r="B34" s="58"/>
      <c r="C34" s="59"/>
      <c r="D34" s="124">
        <v>7450</v>
      </c>
      <c r="E34" s="125"/>
      <c r="F34" s="126"/>
      <c r="G34" s="121">
        <v>8000</v>
      </c>
      <c r="H34" s="122"/>
      <c r="I34" s="123"/>
      <c r="J34" s="124"/>
      <c r="K34" s="125"/>
      <c r="L34" s="126"/>
      <c r="M34" s="70" t="s">
        <v>47</v>
      </c>
      <c r="N34" s="71"/>
      <c r="O34" s="72"/>
      <c r="P34" s="124">
        <v>-10605</v>
      </c>
      <c r="Q34" s="125"/>
      <c r="R34" s="126"/>
      <c r="S34" s="121">
        <v>-10000</v>
      </c>
      <c r="T34" s="122"/>
      <c r="U34" s="123"/>
      <c r="V34" s="124">
        <v>-18395</v>
      </c>
      <c r="W34" s="125"/>
      <c r="X34" s="126"/>
    </row>
    <row r="35" spans="1:25" ht="21.05" customHeight="1" x14ac:dyDescent="0.35">
      <c r="A35" s="57" t="s">
        <v>23</v>
      </c>
      <c r="B35" s="58"/>
      <c r="C35" s="59"/>
      <c r="D35" s="124"/>
      <c r="E35" s="125"/>
      <c r="F35" s="126"/>
      <c r="G35" s="121"/>
      <c r="H35" s="122"/>
      <c r="I35" s="123"/>
      <c r="J35" s="124">
        <v>971</v>
      </c>
      <c r="K35" s="125"/>
      <c r="L35" s="126"/>
      <c r="M35" s="70" t="s">
        <v>48</v>
      </c>
      <c r="N35" s="71"/>
      <c r="O35" s="72"/>
      <c r="P35" s="124">
        <v>-19286.86</v>
      </c>
      <c r="Q35" s="125"/>
      <c r="R35" s="126"/>
      <c r="S35" s="121">
        <v>-27000</v>
      </c>
      <c r="T35" s="122"/>
      <c r="U35" s="123"/>
      <c r="V35" s="124">
        <v>-667.9</v>
      </c>
      <c r="W35" s="125"/>
      <c r="X35" s="126"/>
    </row>
    <row r="36" spans="1:25" ht="21.05" customHeight="1" x14ac:dyDescent="0.35">
      <c r="A36" s="77" t="s">
        <v>71</v>
      </c>
      <c r="B36" s="78"/>
      <c r="C36" s="79"/>
      <c r="D36" s="124">
        <v>790.8</v>
      </c>
      <c r="E36" s="125"/>
      <c r="F36" s="126"/>
      <c r="G36" s="121"/>
      <c r="H36" s="122"/>
      <c r="I36" s="123"/>
      <c r="J36" s="124"/>
      <c r="K36" s="125"/>
      <c r="L36" s="126"/>
      <c r="M36" s="70" t="s">
        <v>49</v>
      </c>
      <c r="N36" s="71"/>
      <c r="O36" s="72"/>
      <c r="P36" s="124">
        <v>-700</v>
      </c>
      <c r="Q36" s="125"/>
      <c r="R36" s="126"/>
      <c r="S36" s="121">
        <v>-1000</v>
      </c>
      <c r="T36" s="122"/>
      <c r="U36" s="123"/>
      <c r="V36" s="124"/>
      <c r="W36" s="125"/>
      <c r="X36" s="126"/>
    </row>
    <row r="37" spans="1:25" ht="21.05" customHeight="1" x14ac:dyDescent="0.35">
      <c r="A37" s="77" t="s">
        <v>60</v>
      </c>
      <c r="B37" s="78"/>
      <c r="C37" s="79"/>
      <c r="D37" s="124">
        <v>40380.589999999997</v>
      </c>
      <c r="E37" s="125"/>
      <c r="F37" s="126"/>
      <c r="G37" s="121"/>
      <c r="H37" s="122"/>
      <c r="I37" s="123"/>
      <c r="J37" s="124"/>
      <c r="K37" s="125"/>
      <c r="L37" s="126"/>
      <c r="M37" s="70" t="s">
        <v>50</v>
      </c>
      <c r="N37" s="71"/>
      <c r="O37" s="72"/>
      <c r="P37" s="124">
        <v>-904</v>
      </c>
      <c r="Q37" s="125"/>
      <c r="R37" s="126"/>
      <c r="S37" s="121">
        <v>-1000</v>
      </c>
      <c r="T37" s="122"/>
      <c r="U37" s="123"/>
      <c r="V37" s="124">
        <v>-1333.4</v>
      </c>
      <c r="W37" s="125"/>
      <c r="X37" s="126"/>
    </row>
    <row r="38" spans="1:25" ht="34.200000000000003" customHeight="1" x14ac:dyDescent="0.35">
      <c r="A38" s="180" t="s">
        <v>78</v>
      </c>
      <c r="B38" s="181"/>
      <c r="C38" s="182"/>
      <c r="D38" s="124">
        <v>2519.8000000000002</v>
      </c>
      <c r="E38" s="125"/>
      <c r="F38" s="126"/>
      <c r="G38" s="121"/>
      <c r="H38" s="122"/>
      <c r="I38" s="123"/>
      <c r="J38" s="124"/>
      <c r="K38" s="125"/>
      <c r="L38" s="126"/>
      <c r="M38" s="70" t="s">
        <v>51</v>
      </c>
      <c r="N38" s="71"/>
      <c r="O38" s="72"/>
      <c r="P38" s="124"/>
      <c r="Q38" s="125"/>
      <c r="R38" s="126"/>
      <c r="S38" s="121">
        <v>-1000</v>
      </c>
      <c r="T38" s="122"/>
      <c r="U38" s="123"/>
      <c r="V38" s="124">
        <v>-5397.11</v>
      </c>
      <c r="W38" s="125"/>
      <c r="X38" s="126"/>
    </row>
    <row r="39" spans="1:25" ht="21.05" customHeight="1" thickBot="1" x14ac:dyDescent="0.45">
      <c r="A39" s="74" t="s">
        <v>24</v>
      </c>
      <c r="B39" s="75"/>
      <c r="C39" s="76"/>
      <c r="D39" s="124">
        <f>SUM(D9,D17:F25,D33:F38)</f>
        <v>287463.58999999997</v>
      </c>
      <c r="E39" s="125"/>
      <c r="F39" s="126"/>
      <c r="G39" s="121">
        <f>SUM(G9,G17,G20,G21,G22,G24,G25,G33,G34,G35)</f>
        <v>239500</v>
      </c>
      <c r="H39" s="122"/>
      <c r="I39" s="123"/>
      <c r="J39" s="131">
        <f>SUM(J9,J17,J20,J21,J22,J24,J25,J33,J34,J35)</f>
        <v>114072.77</v>
      </c>
      <c r="K39" s="132"/>
      <c r="L39" s="133"/>
      <c r="M39" s="74" t="s">
        <v>52</v>
      </c>
      <c r="N39" s="75"/>
      <c r="O39" s="76"/>
      <c r="P39" s="124">
        <f>SUM(P9:R38)</f>
        <v>-184919.65000000002</v>
      </c>
      <c r="Q39" s="125"/>
      <c r="R39" s="126"/>
      <c r="S39" s="121">
        <f>SUM(S9:U38)</f>
        <v>-324870</v>
      </c>
      <c r="T39" s="122"/>
      <c r="U39" s="123"/>
      <c r="V39" s="124">
        <f t="shared" ref="V39" si="2">SUM(V9:X38)</f>
        <v>-146923.76999999996</v>
      </c>
      <c r="W39" s="125"/>
      <c r="X39" s="126"/>
      <c r="Y39" s="4"/>
    </row>
    <row r="40" spans="1:25" ht="21.05" customHeight="1" x14ac:dyDescent="0.3">
      <c r="A40" s="5"/>
      <c r="B40" s="1"/>
      <c r="C40" s="1"/>
      <c r="D40" s="1"/>
      <c r="E40" s="1"/>
      <c r="F40" s="5"/>
      <c r="G40" s="1"/>
      <c r="H40" s="1"/>
      <c r="I40" s="99" t="s">
        <v>54</v>
      </c>
      <c r="J40" s="100"/>
      <c r="K40" s="100"/>
      <c r="L40" s="101"/>
      <c r="M40" s="107">
        <f>SUM(D39--P39)</f>
        <v>102543.93999999994</v>
      </c>
      <c r="N40" s="107"/>
      <c r="O40" s="107"/>
      <c r="P40" s="108"/>
      <c r="U40" s="4"/>
    </row>
    <row r="41" spans="1:25" ht="21.05" customHeight="1" x14ac:dyDescent="0.75">
      <c r="I41" s="99"/>
      <c r="J41" s="102"/>
      <c r="K41" s="102"/>
      <c r="L41" s="103"/>
      <c r="M41" s="107"/>
      <c r="N41" s="107"/>
      <c r="O41" s="107"/>
      <c r="P41" s="108"/>
      <c r="Q41" s="3"/>
    </row>
    <row r="42" spans="1:25" ht="21.05" customHeight="1" thickBot="1" x14ac:dyDescent="0.8">
      <c r="I42" s="104"/>
      <c r="J42" s="105"/>
      <c r="K42" s="105"/>
      <c r="L42" s="106"/>
      <c r="M42" s="109"/>
      <c r="N42" s="109"/>
      <c r="O42" s="109"/>
      <c r="P42" s="110"/>
      <c r="Q42" s="3"/>
    </row>
    <row r="43" spans="1:25" ht="14.95" customHeight="1" x14ac:dyDescent="0.75">
      <c r="I43" s="2"/>
      <c r="J43" s="2"/>
      <c r="K43" s="2"/>
      <c r="L43" s="2"/>
      <c r="M43" s="2"/>
      <c r="N43" s="3"/>
      <c r="O43" s="3"/>
      <c r="P43" s="3"/>
      <c r="Q43" s="3"/>
    </row>
    <row r="44" spans="1:25" x14ac:dyDescent="0.3">
      <c r="L44" s="4"/>
    </row>
  </sheetData>
  <mergeCells count="247">
    <mergeCell ref="S39:U39"/>
    <mergeCell ref="V39:X39"/>
    <mergeCell ref="I40:L42"/>
    <mergeCell ref="M40:P42"/>
    <mergeCell ref="A39:C39"/>
    <mergeCell ref="D39:F39"/>
    <mergeCell ref="G39:I39"/>
    <mergeCell ref="J39:L39"/>
    <mergeCell ref="M39:O39"/>
    <mergeCell ref="P39:R39"/>
    <mergeCell ref="S37:U37"/>
    <mergeCell ref="V37:X37"/>
    <mergeCell ref="A38:C38"/>
    <mergeCell ref="D38:F38"/>
    <mergeCell ref="G38:I38"/>
    <mergeCell ref="J38:L38"/>
    <mergeCell ref="M38:O38"/>
    <mergeCell ref="P38:R38"/>
    <mergeCell ref="S38:U38"/>
    <mergeCell ref="V38:X38"/>
    <mergeCell ref="A37:C37"/>
    <mergeCell ref="D37:F37"/>
    <mergeCell ref="G37:I37"/>
    <mergeCell ref="J37:L37"/>
    <mergeCell ref="M37:O37"/>
    <mergeCell ref="P37:R37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5:C35"/>
    <mergeCell ref="D35:F35"/>
    <mergeCell ref="G35:I35"/>
    <mergeCell ref="J35:L35"/>
    <mergeCell ref="M35:O35"/>
    <mergeCell ref="P35:R35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3:C33"/>
    <mergeCell ref="D33:F33"/>
    <mergeCell ref="G33:I33"/>
    <mergeCell ref="J33:L33"/>
    <mergeCell ref="M33:O33"/>
    <mergeCell ref="P33:R33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1:C31"/>
    <mergeCell ref="D31:F31"/>
    <mergeCell ref="G31:I31"/>
    <mergeCell ref="J31:L31"/>
    <mergeCell ref="M31:O31"/>
    <mergeCell ref="P31:R31"/>
    <mergeCell ref="A30:C30"/>
    <mergeCell ref="D30:F30"/>
    <mergeCell ref="G30:I30"/>
    <mergeCell ref="J30:L30"/>
    <mergeCell ref="M30:O30"/>
    <mergeCell ref="P30:R30"/>
    <mergeCell ref="S30:U30"/>
    <mergeCell ref="V30:X30"/>
    <mergeCell ref="A29:C29"/>
    <mergeCell ref="D29:F29"/>
    <mergeCell ref="G29:I29"/>
    <mergeCell ref="J29:L29"/>
    <mergeCell ref="M29:O29"/>
    <mergeCell ref="P29:R29"/>
    <mergeCell ref="A28:C28"/>
    <mergeCell ref="D28:F28"/>
    <mergeCell ref="G28:I28"/>
    <mergeCell ref="J28:L28"/>
    <mergeCell ref="M28:O28"/>
    <mergeCell ref="P28:R28"/>
    <mergeCell ref="S28:U28"/>
    <mergeCell ref="V28:X28"/>
    <mergeCell ref="S29:U29"/>
    <mergeCell ref="V29:X29"/>
    <mergeCell ref="A26:L27"/>
    <mergeCell ref="M26:O26"/>
    <mergeCell ref="P26:R26"/>
    <mergeCell ref="S26:U26"/>
    <mergeCell ref="V26:X26"/>
    <mergeCell ref="M27:O27"/>
    <mergeCell ref="P27:R27"/>
    <mergeCell ref="S27:U27"/>
    <mergeCell ref="V27:X27"/>
    <mergeCell ref="S24:U24"/>
    <mergeCell ref="V24:X24"/>
    <mergeCell ref="AD24:AD25"/>
    <mergeCell ref="AE24:AH25"/>
    <mergeCell ref="A25:C25"/>
    <mergeCell ref="D25:F25"/>
    <mergeCell ref="G25:I25"/>
    <mergeCell ref="J25:L25"/>
    <mergeCell ref="M25:O25"/>
    <mergeCell ref="P25:R25"/>
    <mergeCell ref="A24:C24"/>
    <mergeCell ref="D24:F24"/>
    <mergeCell ref="G24:I24"/>
    <mergeCell ref="J24:L24"/>
    <mergeCell ref="M24:O24"/>
    <mergeCell ref="P24:R24"/>
    <mergeCell ref="S25:U25"/>
    <mergeCell ref="V25:X25"/>
    <mergeCell ref="AD22:AD23"/>
    <mergeCell ref="AE22:AH23"/>
    <mergeCell ref="A23:L23"/>
    <mergeCell ref="M23:O23"/>
    <mergeCell ref="P23:R23"/>
    <mergeCell ref="S23:U23"/>
    <mergeCell ref="V23:X23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D20:AD21"/>
    <mergeCell ref="AE20:AH21"/>
    <mergeCell ref="A21:C21"/>
    <mergeCell ref="D21:F21"/>
    <mergeCell ref="G21:I21"/>
    <mergeCell ref="J21:L21"/>
    <mergeCell ref="M21:O21"/>
    <mergeCell ref="P21:R21"/>
    <mergeCell ref="S21:U21"/>
    <mergeCell ref="S18:U18"/>
    <mergeCell ref="V18:X18"/>
    <mergeCell ref="P19:R19"/>
    <mergeCell ref="A20:C20"/>
    <mergeCell ref="D20:F20"/>
    <mergeCell ref="G20:I20"/>
    <mergeCell ref="J20:L20"/>
    <mergeCell ref="M20:O20"/>
    <mergeCell ref="P20:R20"/>
    <mergeCell ref="S20:U20"/>
    <mergeCell ref="A18:C18"/>
    <mergeCell ref="D18:F18"/>
    <mergeCell ref="G18:I18"/>
    <mergeCell ref="J18:L18"/>
    <mergeCell ref="M18:O18"/>
    <mergeCell ref="P18:R18"/>
    <mergeCell ref="V20:X20"/>
    <mergeCell ref="V15:X15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6:C16"/>
    <mergeCell ref="D16:F16"/>
    <mergeCell ref="G16:I16"/>
    <mergeCell ref="J16:L16"/>
    <mergeCell ref="M16:O16"/>
    <mergeCell ref="P16:R16"/>
    <mergeCell ref="S13:U13"/>
    <mergeCell ref="V13:X13"/>
    <mergeCell ref="Z13:AH18"/>
    <mergeCell ref="A14:C14"/>
    <mergeCell ref="D14:F14"/>
    <mergeCell ref="G14:I14"/>
    <mergeCell ref="J14:L14"/>
    <mergeCell ref="M14:O14"/>
    <mergeCell ref="P14:R14"/>
    <mergeCell ref="S14:U14"/>
    <mergeCell ref="A13:C13"/>
    <mergeCell ref="D13:F13"/>
    <mergeCell ref="G13:I13"/>
    <mergeCell ref="J13:L13"/>
    <mergeCell ref="M13:O13"/>
    <mergeCell ref="P13:R13"/>
    <mergeCell ref="V14:X14"/>
    <mergeCell ref="A15:C15"/>
    <mergeCell ref="D15:F15"/>
    <mergeCell ref="G15:I15"/>
    <mergeCell ref="J15:L15"/>
    <mergeCell ref="M15:O15"/>
    <mergeCell ref="P15:R15"/>
    <mergeCell ref="S15:U15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1:C11"/>
    <mergeCell ref="D11:F11"/>
    <mergeCell ref="G11:I11"/>
    <mergeCell ref="J11:L11"/>
    <mergeCell ref="M11:O11"/>
    <mergeCell ref="P11:R11"/>
    <mergeCell ref="S9:U9"/>
    <mergeCell ref="V9:X9"/>
    <mergeCell ref="A10:L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</mergeCells>
  <pageMargins left="0.7" right="0.7" top="0.75" bottom="0.75" header="0.3" footer="0.3"/>
  <pageSetup scale="54" orientation="landscape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A991-64CE-4A29-B44E-8E7B69D360F1}">
  <dimension ref="A1:AH44"/>
  <sheetViews>
    <sheetView tabSelected="1" view="pageBreakPreview" topLeftCell="G5" zoomScaleNormal="100" zoomScaleSheetLayoutView="100" workbookViewId="0">
      <selection activeCell="P43" sqref="P43"/>
    </sheetView>
  </sheetViews>
  <sheetFormatPr defaultRowHeight="14.4" x14ac:dyDescent="0.3"/>
  <cols>
    <col min="30" max="30" width="37.59765625" bestFit="1" customWidth="1"/>
  </cols>
  <sheetData>
    <row r="1" spans="1:34" ht="21.05" customHeight="1" x14ac:dyDescent="0.3">
      <c r="A1" s="45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63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34" ht="21.05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34" ht="21.05" customHeigh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34" ht="21.0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34" ht="21.05" customHeight="1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34" ht="21.0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34" ht="21.05" customHeight="1" x14ac:dyDescent="0.3">
      <c r="A7" s="115" t="s">
        <v>0</v>
      </c>
      <c r="B7" s="116"/>
      <c r="C7" s="117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115" t="s">
        <v>25</v>
      </c>
      <c r="N7" s="116"/>
      <c r="O7" s="117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34" ht="21.05" customHeight="1" x14ac:dyDescent="0.3">
      <c r="A8" s="118"/>
      <c r="B8" s="119"/>
      <c r="C8" s="120"/>
      <c r="D8" s="32"/>
      <c r="E8" s="32"/>
      <c r="F8" s="32"/>
      <c r="G8" s="36"/>
      <c r="H8" s="37"/>
      <c r="I8" s="38"/>
      <c r="J8" s="42"/>
      <c r="K8" s="43"/>
      <c r="L8" s="44"/>
      <c r="M8" s="118"/>
      <c r="N8" s="119"/>
      <c r="O8" s="120"/>
      <c r="P8" s="32"/>
      <c r="Q8" s="32"/>
      <c r="R8" s="32"/>
      <c r="S8" s="36"/>
      <c r="T8" s="37"/>
      <c r="U8" s="38"/>
      <c r="V8" s="42"/>
      <c r="W8" s="43"/>
      <c r="X8" s="44"/>
    </row>
    <row r="9" spans="1:34" ht="21.05" customHeight="1" x14ac:dyDescent="0.35">
      <c r="A9" s="57" t="s">
        <v>1</v>
      </c>
      <c r="B9" s="58"/>
      <c r="C9" s="59"/>
      <c r="D9" s="124">
        <v>7469.9</v>
      </c>
      <c r="E9" s="125"/>
      <c r="F9" s="126"/>
      <c r="G9" s="121">
        <v>10000</v>
      </c>
      <c r="H9" s="122"/>
      <c r="I9" s="123"/>
      <c r="J9" s="124">
        <v>9551.3700000000008</v>
      </c>
      <c r="K9" s="125"/>
      <c r="L9" s="126"/>
      <c r="M9" s="70" t="s">
        <v>26</v>
      </c>
      <c r="N9" s="71"/>
      <c r="O9" s="72"/>
      <c r="P9" s="124"/>
      <c r="Q9" s="125"/>
      <c r="R9" s="126"/>
      <c r="S9" s="121"/>
      <c r="T9" s="122"/>
      <c r="U9" s="123"/>
      <c r="V9" s="124"/>
      <c r="W9" s="125"/>
      <c r="X9" s="126"/>
    </row>
    <row r="10" spans="1:34" ht="21.05" customHeight="1" x14ac:dyDescent="0.35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124">
        <v>-3775.49</v>
      </c>
      <c r="Q10" s="125"/>
      <c r="R10" s="126"/>
      <c r="S10" s="121">
        <v>-12000</v>
      </c>
      <c r="T10" s="122"/>
      <c r="U10" s="123"/>
      <c r="V10" s="124">
        <v>-4704.04</v>
      </c>
      <c r="W10" s="125"/>
      <c r="X10" s="126"/>
    </row>
    <row r="11" spans="1:34" ht="21.05" customHeight="1" x14ac:dyDescent="0.35">
      <c r="A11" s="60" t="s">
        <v>3</v>
      </c>
      <c r="B11" s="60"/>
      <c r="C11" s="60"/>
      <c r="D11" s="124">
        <v>250</v>
      </c>
      <c r="E11" s="125"/>
      <c r="F11" s="126"/>
      <c r="G11" s="121"/>
      <c r="H11" s="122"/>
      <c r="I11" s="123"/>
      <c r="J11" s="127">
        <v>250</v>
      </c>
      <c r="K11" s="128"/>
      <c r="L11" s="129"/>
      <c r="M11" s="70" t="s">
        <v>28</v>
      </c>
      <c r="N11" s="71"/>
      <c r="O11" s="72"/>
      <c r="P11" s="124">
        <v>-3126.14</v>
      </c>
      <c r="Q11" s="125"/>
      <c r="R11" s="126"/>
      <c r="S11" s="121">
        <v>-3000</v>
      </c>
      <c r="T11" s="122"/>
      <c r="U11" s="123"/>
      <c r="V11" s="124">
        <v>-1281.1500000000001</v>
      </c>
      <c r="W11" s="125"/>
      <c r="X11" s="126"/>
    </row>
    <row r="12" spans="1:34" ht="21.05" customHeight="1" x14ac:dyDescent="0.35">
      <c r="A12" s="61" t="s">
        <v>72</v>
      </c>
      <c r="B12" s="62"/>
      <c r="C12" s="63"/>
      <c r="D12" s="124">
        <v>5971</v>
      </c>
      <c r="E12" s="125"/>
      <c r="F12" s="126"/>
      <c r="G12" s="121"/>
      <c r="H12" s="122"/>
      <c r="I12" s="123"/>
      <c r="J12" s="124">
        <v>500</v>
      </c>
      <c r="K12" s="125"/>
      <c r="L12" s="126"/>
      <c r="M12" s="70" t="s">
        <v>29</v>
      </c>
      <c r="N12" s="71"/>
      <c r="O12" s="72"/>
      <c r="P12" s="124">
        <v>-927.64</v>
      </c>
      <c r="Q12" s="125"/>
      <c r="R12" s="126"/>
      <c r="S12" s="121">
        <v>-3500</v>
      </c>
      <c r="T12" s="122"/>
      <c r="U12" s="123"/>
      <c r="V12" s="124">
        <v>-1323</v>
      </c>
      <c r="W12" s="125"/>
      <c r="X12" s="126"/>
    </row>
    <row r="13" spans="1:34" ht="21.05" customHeight="1" x14ac:dyDescent="0.35">
      <c r="A13" s="61" t="s">
        <v>5</v>
      </c>
      <c r="B13" s="62"/>
      <c r="C13" s="63"/>
      <c r="D13" s="124">
        <v>500</v>
      </c>
      <c r="E13" s="125"/>
      <c r="F13" s="126"/>
      <c r="G13" s="121"/>
      <c r="H13" s="122"/>
      <c r="I13" s="123"/>
      <c r="J13" s="124"/>
      <c r="K13" s="125"/>
      <c r="L13" s="126"/>
      <c r="M13" s="70" t="s">
        <v>30</v>
      </c>
      <c r="N13" s="71"/>
      <c r="O13" s="72"/>
      <c r="P13" s="124">
        <v>-9135.34</v>
      </c>
      <c r="Q13" s="125"/>
      <c r="R13" s="126"/>
      <c r="S13" s="121">
        <v>-10000</v>
      </c>
      <c r="T13" s="122"/>
      <c r="U13" s="123"/>
      <c r="V13" s="124">
        <v>-7110.1</v>
      </c>
      <c r="W13" s="125"/>
      <c r="X13" s="126"/>
      <c r="Z13" s="158"/>
      <c r="AA13" s="158"/>
      <c r="AB13" s="158"/>
      <c r="AC13" s="158"/>
      <c r="AD13" s="158"/>
      <c r="AE13" s="158"/>
      <c r="AF13" s="158"/>
      <c r="AG13" s="158"/>
      <c r="AH13" s="158"/>
    </row>
    <row r="14" spans="1:34" ht="21.05" customHeight="1" x14ac:dyDescent="0.35">
      <c r="A14" s="61" t="s">
        <v>6</v>
      </c>
      <c r="B14" s="62"/>
      <c r="C14" s="63"/>
      <c r="D14" s="130"/>
      <c r="E14" s="130"/>
      <c r="F14" s="130"/>
      <c r="G14" s="121"/>
      <c r="H14" s="122"/>
      <c r="I14" s="123"/>
      <c r="J14" s="124">
        <v>20</v>
      </c>
      <c r="K14" s="125"/>
      <c r="L14" s="126"/>
      <c r="M14" s="70" t="s">
        <v>31</v>
      </c>
      <c r="N14" s="71"/>
      <c r="O14" s="72"/>
      <c r="P14" s="124">
        <v>-25495</v>
      </c>
      <c r="Q14" s="125"/>
      <c r="R14" s="126"/>
      <c r="S14" s="121"/>
      <c r="T14" s="122"/>
      <c r="U14" s="123"/>
      <c r="V14" s="124"/>
      <c r="W14" s="125"/>
      <c r="X14" s="126"/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4" ht="21.05" customHeight="1" x14ac:dyDescent="0.35">
      <c r="A15" s="61" t="s">
        <v>7</v>
      </c>
      <c r="B15" s="62"/>
      <c r="C15" s="63"/>
      <c r="D15" s="124"/>
      <c r="E15" s="125"/>
      <c r="F15" s="126"/>
      <c r="G15" s="121"/>
      <c r="H15" s="122"/>
      <c r="I15" s="123"/>
      <c r="J15" s="124">
        <v>35</v>
      </c>
      <c r="K15" s="125"/>
      <c r="L15" s="126"/>
      <c r="M15" s="70" t="s">
        <v>32</v>
      </c>
      <c r="N15" s="71"/>
      <c r="O15" s="72"/>
      <c r="P15" s="124"/>
      <c r="Q15" s="125"/>
      <c r="R15" s="126"/>
      <c r="S15" s="121"/>
      <c r="T15" s="122"/>
      <c r="U15" s="123"/>
      <c r="V15" s="124"/>
      <c r="W15" s="125"/>
      <c r="X15" s="126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4" ht="21.05" customHeight="1" x14ac:dyDescent="0.35">
      <c r="A16" s="61" t="s">
        <v>8</v>
      </c>
      <c r="B16" s="62"/>
      <c r="C16" s="63"/>
      <c r="D16" s="124"/>
      <c r="E16" s="125"/>
      <c r="F16" s="126"/>
      <c r="G16" s="121"/>
      <c r="H16" s="122"/>
      <c r="I16" s="123"/>
      <c r="J16" s="124"/>
      <c r="K16" s="125"/>
      <c r="L16" s="126"/>
      <c r="M16" s="70" t="s">
        <v>33</v>
      </c>
      <c r="N16" s="71"/>
      <c r="O16" s="72"/>
      <c r="P16" s="124">
        <v>-2218.04</v>
      </c>
      <c r="Q16" s="125"/>
      <c r="R16" s="126"/>
      <c r="S16" s="121">
        <v>-4000</v>
      </c>
      <c r="T16" s="122"/>
      <c r="U16" s="123"/>
      <c r="V16" s="124"/>
      <c r="W16" s="125"/>
      <c r="X16" s="126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21.05" customHeight="1" x14ac:dyDescent="0.35">
      <c r="A17" s="57" t="s">
        <v>10</v>
      </c>
      <c r="B17" s="58"/>
      <c r="C17" s="59"/>
      <c r="D17" s="124">
        <f>SUM(D11:F16)</f>
        <v>6721</v>
      </c>
      <c r="E17" s="125"/>
      <c r="F17" s="126"/>
      <c r="G17" s="121">
        <f>SUM(G10:I16)</f>
        <v>0</v>
      </c>
      <c r="H17" s="122"/>
      <c r="I17" s="123"/>
      <c r="J17" s="124">
        <f>SUM(J11:L16)</f>
        <v>805</v>
      </c>
      <c r="K17" s="125"/>
      <c r="L17" s="126"/>
      <c r="M17" s="70" t="s">
        <v>34</v>
      </c>
      <c r="N17" s="71"/>
      <c r="O17" s="72"/>
      <c r="P17" s="124">
        <v>-95343.32</v>
      </c>
      <c r="Q17" s="125"/>
      <c r="R17" s="126"/>
      <c r="S17" s="121">
        <v>-175000</v>
      </c>
      <c r="T17" s="122"/>
      <c r="U17" s="123"/>
      <c r="V17" s="124">
        <v>-73352.539999999994</v>
      </c>
      <c r="W17" s="125"/>
      <c r="X17" s="126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ht="21.05" customHeight="1" x14ac:dyDescent="0.3">
      <c r="A18" s="162" t="s">
        <v>62</v>
      </c>
      <c r="B18" s="163"/>
      <c r="C18" s="164"/>
      <c r="D18" s="159">
        <v>10069</v>
      </c>
      <c r="E18" s="160"/>
      <c r="F18" s="161"/>
      <c r="G18" s="159"/>
      <c r="H18" s="160"/>
      <c r="I18" s="161"/>
      <c r="J18" s="159"/>
      <c r="K18" s="160"/>
      <c r="L18" s="161"/>
      <c r="M18" s="159" t="s">
        <v>76</v>
      </c>
      <c r="N18" s="160"/>
      <c r="O18" s="161"/>
      <c r="P18" s="159">
        <v>-10000</v>
      </c>
      <c r="Q18" s="160"/>
      <c r="R18" s="161"/>
      <c r="S18" s="159"/>
      <c r="T18" s="160"/>
      <c r="U18" s="161"/>
      <c r="V18" s="159"/>
      <c r="W18" s="160"/>
      <c r="X18" s="161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ht="21.05" customHeight="1" x14ac:dyDescent="0.3">
      <c r="A19" s="23"/>
      <c r="B19" s="24"/>
      <c r="C19" s="25"/>
      <c r="D19" s="20"/>
      <c r="E19" s="21"/>
      <c r="F19" s="22"/>
      <c r="G19" s="20"/>
      <c r="H19" s="21"/>
      <c r="I19" s="22"/>
      <c r="J19" s="20"/>
      <c r="K19" s="21"/>
      <c r="L19" s="22"/>
      <c r="M19" s="20"/>
      <c r="N19" s="21"/>
      <c r="O19" s="22"/>
      <c r="P19" s="159">
        <v>-2023.74</v>
      </c>
      <c r="Q19" s="160"/>
      <c r="R19" s="161"/>
      <c r="S19" s="20"/>
      <c r="T19" s="21"/>
      <c r="U19" s="22"/>
      <c r="V19" s="20"/>
      <c r="W19" s="21"/>
      <c r="X19" s="22"/>
      <c r="Z19" s="18"/>
      <c r="AA19" s="18"/>
      <c r="AB19" s="18"/>
      <c r="AC19" s="18"/>
      <c r="AD19" s="19"/>
      <c r="AE19" s="19"/>
      <c r="AF19" s="19"/>
      <c r="AG19" s="19"/>
      <c r="AH19" s="19"/>
    </row>
    <row r="20" spans="1:34" ht="21.05" customHeight="1" x14ac:dyDescent="0.35">
      <c r="A20" s="57" t="s">
        <v>12</v>
      </c>
      <c r="B20" s="58"/>
      <c r="C20" s="59"/>
      <c r="D20" s="124">
        <v>24511.05</v>
      </c>
      <c r="E20" s="125"/>
      <c r="F20" s="126"/>
      <c r="G20" s="121">
        <v>35000</v>
      </c>
      <c r="H20" s="122"/>
      <c r="I20" s="123"/>
      <c r="J20" s="124">
        <v>715.4</v>
      </c>
      <c r="K20" s="125"/>
      <c r="L20" s="126"/>
      <c r="M20" s="70" t="s">
        <v>35</v>
      </c>
      <c r="N20" s="71"/>
      <c r="O20" s="72"/>
      <c r="P20" s="124"/>
      <c r="Q20" s="125"/>
      <c r="R20" s="126"/>
      <c r="S20" s="121">
        <v>-2500</v>
      </c>
      <c r="T20" s="122"/>
      <c r="U20" s="123"/>
      <c r="V20" s="124">
        <v>-670</v>
      </c>
      <c r="W20" s="125"/>
      <c r="X20" s="126"/>
      <c r="AD20" s="153"/>
      <c r="AE20" s="156"/>
      <c r="AF20" s="156"/>
      <c r="AG20" s="156"/>
      <c r="AH20" s="156"/>
    </row>
    <row r="21" spans="1:34" ht="21.05" customHeight="1" x14ac:dyDescent="0.35">
      <c r="A21" s="57" t="s">
        <v>13</v>
      </c>
      <c r="B21" s="58"/>
      <c r="C21" s="59"/>
      <c r="D21" s="124">
        <v>290.35000000000002</v>
      </c>
      <c r="E21" s="125"/>
      <c r="F21" s="126"/>
      <c r="G21" s="121">
        <v>3500</v>
      </c>
      <c r="H21" s="122"/>
      <c r="I21" s="123"/>
      <c r="J21" s="124"/>
      <c r="K21" s="125"/>
      <c r="L21" s="126"/>
      <c r="M21" s="89" t="s">
        <v>36</v>
      </c>
      <c r="N21" s="89"/>
      <c r="O21" s="89"/>
      <c r="P21" s="124"/>
      <c r="Q21" s="125"/>
      <c r="R21" s="126"/>
      <c r="S21" s="121">
        <v>-670</v>
      </c>
      <c r="T21" s="122"/>
      <c r="U21" s="123"/>
      <c r="V21" s="124">
        <v>-670</v>
      </c>
      <c r="W21" s="125"/>
      <c r="X21" s="126"/>
      <c r="AD21" s="154"/>
      <c r="AE21" s="157"/>
      <c r="AF21" s="157"/>
      <c r="AG21" s="157"/>
      <c r="AH21" s="157"/>
    </row>
    <row r="22" spans="1:34" ht="21.05" customHeight="1" x14ac:dyDescent="0.35">
      <c r="A22" s="57" t="s">
        <v>14</v>
      </c>
      <c r="B22" s="58"/>
      <c r="C22" s="59"/>
      <c r="D22" s="124"/>
      <c r="E22" s="125"/>
      <c r="F22" s="126"/>
      <c r="G22" s="121">
        <v>8000</v>
      </c>
      <c r="H22" s="122"/>
      <c r="I22" s="123"/>
      <c r="J22" s="124"/>
      <c r="K22" s="125"/>
      <c r="L22" s="126"/>
      <c r="M22" s="70" t="s">
        <v>37</v>
      </c>
      <c r="N22" s="71"/>
      <c r="O22" s="72"/>
      <c r="P22" s="124">
        <v>-3453.3</v>
      </c>
      <c r="Q22" s="125"/>
      <c r="R22" s="126"/>
      <c r="S22" s="121">
        <v>-12000</v>
      </c>
      <c r="T22" s="122"/>
      <c r="U22" s="123"/>
      <c r="V22" s="124">
        <v>-11373.5</v>
      </c>
      <c r="W22" s="125"/>
      <c r="X22" s="126"/>
      <c r="AD22" s="154"/>
      <c r="AE22" s="157"/>
      <c r="AF22" s="157"/>
      <c r="AG22" s="157"/>
      <c r="AH22" s="157"/>
    </row>
    <row r="23" spans="1:34" ht="21.05" customHeight="1" x14ac:dyDescent="0.3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70" t="s">
        <v>61</v>
      </c>
      <c r="N23" s="71"/>
      <c r="O23" s="72"/>
      <c r="P23" s="124"/>
      <c r="Q23" s="125"/>
      <c r="R23" s="126"/>
      <c r="S23" s="121"/>
      <c r="T23" s="122"/>
      <c r="U23" s="123"/>
      <c r="V23" s="124"/>
      <c r="W23" s="125"/>
      <c r="X23" s="126"/>
      <c r="AD23" s="154"/>
      <c r="AE23" s="157"/>
      <c r="AF23" s="157"/>
      <c r="AG23" s="157"/>
      <c r="AH23" s="157"/>
    </row>
    <row r="24" spans="1:34" ht="21.05" customHeight="1" x14ac:dyDescent="0.35">
      <c r="A24" s="57" t="s">
        <v>15</v>
      </c>
      <c r="B24" s="58"/>
      <c r="C24" s="59"/>
      <c r="D24" s="124">
        <v>148000.10999999999</v>
      </c>
      <c r="E24" s="125"/>
      <c r="F24" s="126"/>
      <c r="G24" s="121">
        <v>175000</v>
      </c>
      <c r="H24" s="122"/>
      <c r="I24" s="123"/>
      <c r="J24" s="124">
        <v>100500</v>
      </c>
      <c r="K24" s="125"/>
      <c r="L24" s="126"/>
      <c r="M24" s="70" t="s">
        <v>38</v>
      </c>
      <c r="N24" s="71"/>
      <c r="O24" s="72"/>
      <c r="P24" s="124">
        <v>-4652.45</v>
      </c>
      <c r="Q24" s="125"/>
      <c r="R24" s="126"/>
      <c r="S24" s="121"/>
      <c r="T24" s="122"/>
      <c r="U24" s="123"/>
      <c r="V24" s="124"/>
      <c r="W24" s="125"/>
      <c r="X24" s="126"/>
      <c r="AD24" s="155"/>
      <c r="AE24" s="157"/>
      <c r="AF24" s="157"/>
      <c r="AG24" s="157"/>
      <c r="AH24" s="157"/>
    </row>
    <row r="25" spans="1:34" ht="21.05" customHeight="1" x14ac:dyDescent="0.35">
      <c r="A25" s="57" t="s">
        <v>16</v>
      </c>
      <c r="B25" s="58"/>
      <c r="C25" s="59"/>
      <c r="D25" s="124">
        <v>16745</v>
      </c>
      <c r="E25" s="125"/>
      <c r="F25" s="126"/>
      <c r="G25" s="121"/>
      <c r="H25" s="122"/>
      <c r="I25" s="123"/>
      <c r="J25" s="131">
        <v>780</v>
      </c>
      <c r="K25" s="132"/>
      <c r="L25" s="133"/>
      <c r="M25" s="61" t="s">
        <v>39</v>
      </c>
      <c r="N25" s="62"/>
      <c r="O25" s="63"/>
      <c r="P25" s="124"/>
      <c r="Q25" s="125"/>
      <c r="R25" s="126"/>
      <c r="S25" s="121">
        <v>-12000</v>
      </c>
      <c r="T25" s="122"/>
      <c r="U25" s="123"/>
      <c r="V25" s="124">
        <v>-8332.2999999999993</v>
      </c>
      <c r="W25" s="125"/>
      <c r="X25" s="126"/>
      <c r="AD25" s="155"/>
      <c r="AE25" s="157"/>
      <c r="AF25" s="157"/>
      <c r="AG25" s="157"/>
      <c r="AH25" s="157"/>
    </row>
    <row r="26" spans="1:34" ht="21.05" customHeight="1" x14ac:dyDescent="0.35">
      <c r="A26" s="165" t="s">
        <v>17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61" t="s">
        <v>40</v>
      </c>
      <c r="N26" s="62"/>
      <c r="O26" s="63"/>
      <c r="P26" s="134"/>
      <c r="Q26" s="135"/>
      <c r="R26" s="136"/>
      <c r="S26" s="137">
        <v>-1000</v>
      </c>
      <c r="T26" s="138"/>
      <c r="U26" s="139"/>
      <c r="V26" s="140"/>
      <c r="W26" s="141"/>
      <c r="X26" s="142"/>
    </row>
    <row r="27" spans="1:34" ht="21.05" customHeight="1" x14ac:dyDescent="0.35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70"/>
      <c r="M27" s="61" t="s">
        <v>41</v>
      </c>
      <c r="N27" s="62"/>
      <c r="O27" s="63"/>
      <c r="P27" s="124"/>
      <c r="Q27" s="125"/>
      <c r="R27" s="126"/>
      <c r="S27" s="121">
        <v>-1000</v>
      </c>
      <c r="T27" s="122"/>
      <c r="U27" s="123"/>
      <c r="V27" s="124"/>
      <c r="W27" s="125"/>
      <c r="X27" s="126"/>
    </row>
    <row r="28" spans="1:34" ht="38.25" customHeight="1" x14ac:dyDescent="0.35">
      <c r="A28" s="171" t="s">
        <v>18</v>
      </c>
      <c r="B28" s="172"/>
      <c r="C28" s="173"/>
      <c r="D28" s="174">
        <v>9450</v>
      </c>
      <c r="E28" s="175"/>
      <c r="F28" s="176"/>
      <c r="G28" s="174"/>
      <c r="H28" s="175"/>
      <c r="I28" s="176"/>
      <c r="J28" s="174"/>
      <c r="K28" s="175"/>
      <c r="L28" s="176"/>
      <c r="M28" s="143" t="s">
        <v>53</v>
      </c>
      <c r="N28" s="144"/>
      <c r="O28" s="145"/>
      <c r="P28" s="124"/>
      <c r="Q28" s="125"/>
      <c r="R28" s="126"/>
      <c r="S28" s="121"/>
      <c r="T28" s="122"/>
      <c r="U28" s="123"/>
      <c r="V28" s="124"/>
      <c r="W28" s="125"/>
      <c r="X28" s="126"/>
    </row>
    <row r="29" spans="1:34" ht="21.05" customHeight="1" x14ac:dyDescent="0.35">
      <c r="A29" s="171" t="s">
        <v>19</v>
      </c>
      <c r="B29" s="172"/>
      <c r="C29" s="173"/>
      <c r="D29" s="174">
        <v>16445</v>
      </c>
      <c r="E29" s="175"/>
      <c r="F29" s="176"/>
      <c r="G29" s="174"/>
      <c r="H29" s="175"/>
      <c r="I29" s="176"/>
      <c r="J29" s="174">
        <v>750</v>
      </c>
      <c r="K29" s="175"/>
      <c r="L29" s="176"/>
      <c r="M29" s="70" t="s">
        <v>42</v>
      </c>
      <c r="N29" s="71"/>
      <c r="O29" s="72"/>
      <c r="P29" s="124"/>
      <c r="Q29" s="125"/>
      <c r="R29" s="126"/>
      <c r="S29" s="121">
        <v>-400</v>
      </c>
      <c r="T29" s="122"/>
      <c r="U29" s="123"/>
      <c r="V29" s="124"/>
      <c r="W29" s="125"/>
      <c r="X29" s="126"/>
    </row>
    <row r="30" spans="1:34" ht="21.05" customHeight="1" x14ac:dyDescent="0.35">
      <c r="A30" s="171" t="s">
        <v>12</v>
      </c>
      <c r="B30" s="172"/>
      <c r="C30" s="173"/>
      <c r="D30" s="174">
        <v>11613.54</v>
      </c>
      <c r="E30" s="175"/>
      <c r="F30" s="176"/>
      <c r="G30" s="174"/>
      <c r="H30" s="175"/>
      <c r="I30" s="176"/>
      <c r="J30" s="174"/>
      <c r="K30" s="175"/>
      <c r="L30" s="176"/>
      <c r="M30" s="89" t="s">
        <v>43</v>
      </c>
      <c r="N30" s="89"/>
      <c r="O30" s="89"/>
      <c r="P30" s="124">
        <v>-994.74</v>
      </c>
      <c r="Q30" s="125"/>
      <c r="R30" s="126"/>
      <c r="S30" s="121">
        <v>-2300</v>
      </c>
      <c r="T30" s="122"/>
      <c r="U30" s="123"/>
      <c r="V30" s="124">
        <v>-847.5</v>
      </c>
      <c r="W30" s="125"/>
      <c r="X30" s="126"/>
    </row>
    <row r="31" spans="1:34" ht="21.05" customHeight="1" x14ac:dyDescent="0.35">
      <c r="A31" s="171" t="s">
        <v>2</v>
      </c>
      <c r="B31" s="172"/>
      <c r="C31" s="173"/>
      <c r="D31" s="174">
        <v>392.2</v>
      </c>
      <c r="E31" s="175"/>
      <c r="F31" s="176"/>
      <c r="G31" s="174"/>
      <c r="H31" s="175"/>
      <c r="I31" s="176"/>
      <c r="J31" s="174"/>
      <c r="K31" s="175"/>
      <c r="L31" s="176"/>
      <c r="M31" s="70" t="s">
        <v>44</v>
      </c>
      <c r="N31" s="71"/>
      <c r="O31" s="72"/>
      <c r="P31" s="124">
        <v>-524.29</v>
      </c>
      <c r="Q31" s="125"/>
      <c r="R31" s="126"/>
      <c r="S31" s="121">
        <v>-2500</v>
      </c>
      <c r="T31" s="122"/>
      <c r="U31" s="123"/>
      <c r="V31" s="124">
        <v>-551.55999999999995</v>
      </c>
      <c r="W31" s="125"/>
      <c r="X31" s="126"/>
    </row>
    <row r="32" spans="1:34" ht="21.05" customHeight="1" x14ac:dyDescent="0.35">
      <c r="A32" s="171" t="s">
        <v>20</v>
      </c>
      <c r="B32" s="172"/>
      <c r="C32" s="173"/>
      <c r="D32" s="174">
        <v>4571.1000000000004</v>
      </c>
      <c r="E32" s="175"/>
      <c r="F32" s="176"/>
      <c r="G32" s="174"/>
      <c r="H32" s="175"/>
      <c r="I32" s="176"/>
      <c r="J32" s="174"/>
      <c r="K32" s="175"/>
      <c r="L32" s="176"/>
      <c r="M32" s="70" t="s">
        <v>45</v>
      </c>
      <c r="N32" s="71"/>
      <c r="O32" s="72"/>
      <c r="P32" s="124">
        <v>-7377.05</v>
      </c>
      <c r="Q32" s="125"/>
      <c r="R32" s="126"/>
      <c r="S32" s="121">
        <v>-3000</v>
      </c>
      <c r="T32" s="122"/>
      <c r="U32" s="123"/>
      <c r="V32" s="124">
        <v>-10914.67</v>
      </c>
      <c r="W32" s="125"/>
      <c r="X32" s="126"/>
    </row>
    <row r="33" spans="1:25" ht="30.75" customHeight="1" x14ac:dyDescent="0.35">
      <c r="A33" s="177" t="s">
        <v>21</v>
      </c>
      <c r="B33" s="178"/>
      <c r="C33" s="179"/>
      <c r="D33" s="174">
        <f>SUM(D28:F32)</f>
        <v>42471.839999999997</v>
      </c>
      <c r="E33" s="175"/>
      <c r="F33" s="176"/>
      <c r="G33" s="174">
        <f t="shared" ref="G33" si="0">SUM(G28:I32)</f>
        <v>0</v>
      </c>
      <c r="H33" s="175"/>
      <c r="I33" s="176"/>
      <c r="J33" s="174">
        <f t="shared" ref="J33" si="1">SUM(J28:L32)</f>
        <v>750</v>
      </c>
      <c r="K33" s="175"/>
      <c r="L33" s="176"/>
      <c r="M33" s="70" t="s">
        <v>46</v>
      </c>
      <c r="N33" s="71"/>
      <c r="O33" s="72"/>
      <c r="P33" s="124">
        <v>-14415</v>
      </c>
      <c r="Q33" s="125"/>
      <c r="R33" s="126"/>
      <c r="S33" s="121">
        <v>-40000</v>
      </c>
      <c r="T33" s="122"/>
      <c r="U33" s="123"/>
      <c r="V33" s="124"/>
      <c r="W33" s="125"/>
      <c r="X33" s="126"/>
    </row>
    <row r="34" spans="1:25" ht="21.05" customHeight="1" x14ac:dyDescent="0.35">
      <c r="A34" s="57" t="s">
        <v>22</v>
      </c>
      <c r="B34" s="58"/>
      <c r="C34" s="59"/>
      <c r="D34" s="124">
        <v>7450</v>
      </c>
      <c r="E34" s="125"/>
      <c r="F34" s="126"/>
      <c r="G34" s="121">
        <v>8000</v>
      </c>
      <c r="H34" s="122"/>
      <c r="I34" s="123"/>
      <c r="J34" s="124"/>
      <c r="K34" s="125"/>
      <c r="L34" s="126"/>
      <c r="M34" s="70" t="s">
        <v>47</v>
      </c>
      <c r="N34" s="71"/>
      <c r="O34" s="72"/>
      <c r="P34" s="124">
        <v>-10605</v>
      </c>
      <c r="Q34" s="125"/>
      <c r="R34" s="126"/>
      <c r="S34" s="121">
        <v>-10000</v>
      </c>
      <c r="T34" s="122"/>
      <c r="U34" s="123"/>
      <c r="V34" s="124">
        <v>-18395</v>
      </c>
      <c r="W34" s="125"/>
      <c r="X34" s="126"/>
    </row>
    <row r="35" spans="1:25" ht="21.05" customHeight="1" x14ac:dyDescent="0.35">
      <c r="A35" s="57" t="s">
        <v>23</v>
      </c>
      <c r="B35" s="58"/>
      <c r="C35" s="59"/>
      <c r="D35" s="124">
        <v>500</v>
      </c>
      <c r="E35" s="125"/>
      <c r="F35" s="126"/>
      <c r="G35" s="121"/>
      <c r="H35" s="122"/>
      <c r="I35" s="123"/>
      <c r="J35" s="124">
        <v>971</v>
      </c>
      <c r="K35" s="125"/>
      <c r="L35" s="126"/>
      <c r="M35" s="70" t="s">
        <v>48</v>
      </c>
      <c r="N35" s="71"/>
      <c r="O35" s="72"/>
      <c r="P35" s="124">
        <v>-19286.86</v>
      </c>
      <c r="Q35" s="125"/>
      <c r="R35" s="126"/>
      <c r="S35" s="121">
        <v>-27000</v>
      </c>
      <c r="T35" s="122"/>
      <c r="U35" s="123"/>
      <c r="V35" s="124">
        <v>-667.9</v>
      </c>
      <c r="W35" s="125"/>
      <c r="X35" s="126"/>
    </row>
    <row r="36" spans="1:25" ht="21.05" customHeight="1" x14ac:dyDescent="0.35">
      <c r="A36" s="77" t="s">
        <v>71</v>
      </c>
      <c r="B36" s="78"/>
      <c r="C36" s="79"/>
      <c r="D36" s="124">
        <v>790.8</v>
      </c>
      <c r="E36" s="125"/>
      <c r="F36" s="126"/>
      <c r="G36" s="121"/>
      <c r="H36" s="122"/>
      <c r="I36" s="123"/>
      <c r="J36" s="124"/>
      <c r="K36" s="125"/>
      <c r="L36" s="126"/>
      <c r="M36" s="70" t="s">
        <v>49</v>
      </c>
      <c r="N36" s="71"/>
      <c r="O36" s="72"/>
      <c r="P36" s="124">
        <v>-700</v>
      </c>
      <c r="Q36" s="125"/>
      <c r="R36" s="126"/>
      <c r="S36" s="121">
        <v>-1000</v>
      </c>
      <c r="T36" s="122"/>
      <c r="U36" s="123"/>
      <c r="V36" s="124"/>
      <c r="W36" s="125"/>
      <c r="X36" s="126"/>
    </row>
    <row r="37" spans="1:25" ht="21.05" customHeight="1" x14ac:dyDescent="0.35">
      <c r="A37" s="77" t="s">
        <v>60</v>
      </c>
      <c r="B37" s="78"/>
      <c r="C37" s="79"/>
      <c r="D37" s="124">
        <v>40380.589999999997</v>
      </c>
      <c r="E37" s="125"/>
      <c r="F37" s="126"/>
      <c r="G37" s="121"/>
      <c r="H37" s="122"/>
      <c r="I37" s="123"/>
      <c r="J37" s="124"/>
      <c r="K37" s="125"/>
      <c r="L37" s="126"/>
      <c r="M37" s="70" t="s">
        <v>50</v>
      </c>
      <c r="N37" s="71"/>
      <c r="O37" s="72"/>
      <c r="P37" s="124">
        <v>-904</v>
      </c>
      <c r="Q37" s="125"/>
      <c r="R37" s="126"/>
      <c r="S37" s="121">
        <v>-1000</v>
      </c>
      <c r="T37" s="122"/>
      <c r="U37" s="123"/>
      <c r="V37" s="124">
        <v>-1333.4</v>
      </c>
      <c r="W37" s="125"/>
      <c r="X37" s="126"/>
    </row>
    <row r="38" spans="1:25" ht="34.200000000000003" customHeight="1" x14ac:dyDescent="0.35">
      <c r="A38" s="180" t="s">
        <v>78</v>
      </c>
      <c r="B38" s="181"/>
      <c r="C38" s="182"/>
      <c r="D38" s="124">
        <v>2519.8000000000002</v>
      </c>
      <c r="E38" s="125"/>
      <c r="F38" s="126"/>
      <c r="G38" s="121"/>
      <c r="H38" s="122"/>
      <c r="I38" s="123"/>
      <c r="J38" s="124"/>
      <c r="K38" s="125"/>
      <c r="L38" s="126"/>
      <c r="M38" s="70" t="s">
        <v>51</v>
      </c>
      <c r="N38" s="71"/>
      <c r="O38" s="72"/>
      <c r="P38" s="124"/>
      <c r="Q38" s="125"/>
      <c r="R38" s="126"/>
      <c r="S38" s="121">
        <v>-1000</v>
      </c>
      <c r="T38" s="122"/>
      <c r="U38" s="123"/>
      <c r="V38" s="124">
        <v>-5397.11</v>
      </c>
      <c r="W38" s="125"/>
      <c r="X38" s="126"/>
    </row>
    <row r="39" spans="1:25" ht="21.05" customHeight="1" thickBot="1" x14ac:dyDescent="0.45">
      <c r="A39" s="74" t="s">
        <v>24</v>
      </c>
      <c r="B39" s="75"/>
      <c r="C39" s="76"/>
      <c r="D39" s="124">
        <f>SUM(D9,D17:F25,D33:F38)</f>
        <v>307919.44</v>
      </c>
      <c r="E39" s="125"/>
      <c r="F39" s="126"/>
      <c r="G39" s="121">
        <f>SUM(G9,G17,G20,G21,G22,G24,G25,G33,G34,G35)</f>
        <v>239500</v>
      </c>
      <c r="H39" s="122"/>
      <c r="I39" s="123"/>
      <c r="J39" s="131">
        <f>SUM(J9,J17,J20,J21,J22,J24,J25,J33,J34,J35)</f>
        <v>114072.77</v>
      </c>
      <c r="K39" s="132"/>
      <c r="L39" s="133"/>
      <c r="M39" s="74" t="s">
        <v>52</v>
      </c>
      <c r="N39" s="75"/>
      <c r="O39" s="76"/>
      <c r="P39" s="124">
        <f>SUM(P9:R38)</f>
        <v>-214957.39999999997</v>
      </c>
      <c r="Q39" s="125"/>
      <c r="R39" s="126"/>
      <c r="S39" s="121">
        <f>SUM(S9:U38)</f>
        <v>-324870</v>
      </c>
      <c r="T39" s="122"/>
      <c r="U39" s="123"/>
      <c r="V39" s="124">
        <f t="shared" ref="V39" si="2">SUM(V9:X38)</f>
        <v>-146923.76999999996</v>
      </c>
      <c r="W39" s="125"/>
      <c r="X39" s="126"/>
      <c r="Y39" s="4"/>
    </row>
    <row r="40" spans="1:25" ht="21.05" customHeight="1" x14ac:dyDescent="0.3">
      <c r="A40" s="5"/>
      <c r="B40" s="1"/>
      <c r="C40" s="1"/>
      <c r="D40" s="1"/>
      <c r="E40" s="1"/>
      <c r="F40" s="5"/>
      <c r="G40" s="1"/>
      <c r="H40" s="1"/>
      <c r="I40" s="99" t="s">
        <v>54</v>
      </c>
      <c r="J40" s="100"/>
      <c r="K40" s="100"/>
      <c r="L40" s="101"/>
      <c r="M40" s="107">
        <f>SUM(D39--P39)</f>
        <v>92962.040000000037</v>
      </c>
      <c r="N40" s="107"/>
      <c r="O40" s="107"/>
      <c r="P40" s="108"/>
      <c r="U40" s="4"/>
    </row>
    <row r="41" spans="1:25" ht="21.05" customHeight="1" x14ac:dyDescent="0.75">
      <c r="I41" s="99"/>
      <c r="J41" s="102"/>
      <c r="K41" s="102"/>
      <c r="L41" s="103"/>
      <c r="M41" s="107"/>
      <c r="N41" s="107"/>
      <c r="O41" s="107"/>
      <c r="P41" s="108"/>
      <c r="Q41" s="3"/>
    </row>
    <row r="42" spans="1:25" ht="21.05" customHeight="1" thickBot="1" x14ac:dyDescent="0.8">
      <c r="I42" s="104"/>
      <c r="J42" s="105"/>
      <c r="K42" s="105"/>
      <c r="L42" s="106"/>
      <c r="M42" s="109"/>
      <c r="N42" s="109"/>
      <c r="O42" s="109"/>
      <c r="P42" s="110"/>
      <c r="Q42" s="3"/>
    </row>
    <row r="43" spans="1:25" ht="14.95" customHeight="1" x14ac:dyDescent="0.75">
      <c r="I43" s="2"/>
      <c r="J43" s="2"/>
      <c r="K43" s="2"/>
      <c r="L43" s="2"/>
      <c r="M43" s="2"/>
      <c r="N43" s="3"/>
      <c r="O43" s="3"/>
      <c r="P43" s="3"/>
      <c r="Q43" s="3"/>
    </row>
    <row r="44" spans="1:25" x14ac:dyDescent="0.3">
      <c r="L44" s="4"/>
    </row>
  </sheetData>
  <mergeCells count="247"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  <mergeCell ref="S9:U9"/>
    <mergeCell ref="V9:X9"/>
    <mergeCell ref="A10:L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1:C11"/>
    <mergeCell ref="D11:F11"/>
    <mergeCell ref="G11:I11"/>
    <mergeCell ref="J11:L11"/>
    <mergeCell ref="M11:O11"/>
    <mergeCell ref="P11:R11"/>
    <mergeCell ref="S13:U13"/>
    <mergeCell ref="V13:X13"/>
    <mergeCell ref="Z13:AH18"/>
    <mergeCell ref="A14:C14"/>
    <mergeCell ref="D14:F14"/>
    <mergeCell ref="G14:I14"/>
    <mergeCell ref="J14:L14"/>
    <mergeCell ref="M14:O14"/>
    <mergeCell ref="P14:R14"/>
    <mergeCell ref="S14:U14"/>
    <mergeCell ref="A13:C13"/>
    <mergeCell ref="D13:F13"/>
    <mergeCell ref="G13:I13"/>
    <mergeCell ref="J13:L13"/>
    <mergeCell ref="M13:O13"/>
    <mergeCell ref="P13:R13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6:C16"/>
    <mergeCell ref="D16:F16"/>
    <mergeCell ref="G16:I16"/>
    <mergeCell ref="J16:L16"/>
    <mergeCell ref="M16:O16"/>
    <mergeCell ref="P16:R16"/>
    <mergeCell ref="S18:U18"/>
    <mergeCell ref="V18:X18"/>
    <mergeCell ref="P19:R19"/>
    <mergeCell ref="A20:C20"/>
    <mergeCell ref="D20:F20"/>
    <mergeCell ref="G20:I20"/>
    <mergeCell ref="J20:L20"/>
    <mergeCell ref="M20:O20"/>
    <mergeCell ref="P20:R20"/>
    <mergeCell ref="S20:U20"/>
    <mergeCell ref="A18:C18"/>
    <mergeCell ref="D18:F18"/>
    <mergeCell ref="G18:I18"/>
    <mergeCell ref="J18:L18"/>
    <mergeCell ref="M18:O18"/>
    <mergeCell ref="P18:R18"/>
    <mergeCell ref="V20:X20"/>
    <mergeCell ref="AD20:AD21"/>
    <mergeCell ref="AE20:AH21"/>
    <mergeCell ref="A21:C21"/>
    <mergeCell ref="D21:F21"/>
    <mergeCell ref="G21:I21"/>
    <mergeCell ref="J21:L21"/>
    <mergeCell ref="M21:O21"/>
    <mergeCell ref="P21:R21"/>
    <mergeCell ref="S21:U21"/>
    <mergeCell ref="AD22:AD23"/>
    <mergeCell ref="AE22:AH23"/>
    <mergeCell ref="A23:L23"/>
    <mergeCell ref="M23:O23"/>
    <mergeCell ref="P23:R23"/>
    <mergeCell ref="S23:U23"/>
    <mergeCell ref="V23:X23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S24:U24"/>
    <mergeCell ref="V24:X24"/>
    <mergeCell ref="AD24:AD25"/>
    <mergeCell ref="AE24:AH25"/>
    <mergeCell ref="A25:C25"/>
    <mergeCell ref="D25:F25"/>
    <mergeCell ref="G25:I25"/>
    <mergeCell ref="J25:L25"/>
    <mergeCell ref="M25:O25"/>
    <mergeCell ref="P25:R25"/>
    <mergeCell ref="A24:C24"/>
    <mergeCell ref="D24:F24"/>
    <mergeCell ref="G24:I24"/>
    <mergeCell ref="J24:L24"/>
    <mergeCell ref="M24:O24"/>
    <mergeCell ref="P24:R24"/>
    <mergeCell ref="S25:U25"/>
    <mergeCell ref="V25:X25"/>
    <mergeCell ref="A26:L27"/>
    <mergeCell ref="M26:O26"/>
    <mergeCell ref="P26:R26"/>
    <mergeCell ref="S26:U26"/>
    <mergeCell ref="V26:X26"/>
    <mergeCell ref="M27:O27"/>
    <mergeCell ref="P27:R27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29:C29"/>
    <mergeCell ref="D29:F29"/>
    <mergeCell ref="G29:I29"/>
    <mergeCell ref="J29:L29"/>
    <mergeCell ref="M29:O29"/>
    <mergeCell ref="P29:R29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1:C31"/>
    <mergeCell ref="D31:F31"/>
    <mergeCell ref="G31:I31"/>
    <mergeCell ref="J31:L31"/>
    <mergeCell ref="M31:O31"/>
    <mergeCell ref="P31:R31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3:C33"/>
    <mergeCell ref="D33:F33"/>
    <mergeCell ref="G33:I33"/>
    <mergeCell ref="J33:L33"/>
    <mergeCell ref="M33:O33"/>
    <mergeCell ref="P33:R33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5:C35"/>
    <mergeCell ref="D35:F35"/>
    <mergeCell ref="G35:I35"/>
    <mergeCell ref="J35:L35"/>
    <mergeCell ref="M35:O35"/>
    <mergeCell ref="P35:R35"/>
    <mergeCell ref="S37:U37"/>
    <mergeCell ref="V37:X37"/>
    <mergeCell ref="A38:C38"/>
    <mergeCell ref="D38:F38"/>
    <mergeCell ref="G38:I38"/>
    <mergeCell ref="J38:L38"/>
    <mergeCell ref="M38:O38"/>
    <mergeCell ref="P38:R38"/>
    <mergeCell ref="S38:U38"/>
    <mergeCell ref="V38:X38"/>
    <mergeCell ref="A37:C37"/>
    <mergeCell ref="D37:F37"/>
    <mergeCell ref="G37:I37"/>
    <mergeCell ref="J37:L37"/>
    <mergeCell ref="M37:O37"/>
    <mergeCell ref="P37:R37"/>
    <mergeCell ref="S39:U39"/>
    <mergeCell ref="V39:X39"/>
    <mergeCell ref="I40:L42"/>
    <mergeCell ref="M40:P42"/>
    <mergeCell ref="A39:C39"/>
    <mergeCell ref="D39:F39"/>
    <mergeCell ref="G39:I39"/>
    <mergeCell ref="J39:L39"/>
    <mergeCell ref="M39:O39"/>
    <mergeCell ref="P39:R39"/>
  </mergeCells>
  <pageMargins left="0.7" right="0.7" top="0.75" bottom="0.75" header="0.3" footer="0.3"/>
  <pageSetup scale="54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D99D0-55D9-4E6E-A448-A8ABF172DE4C}">
  <dimension ref="A1:Y41"/>
  <sheetViews>
    <sheetView topLeftCell="H22" workbookViewId="0">
      <selection activeCell="M37" sqref="M37:P39"/>
    </sheetView>
  </sheetViews>
  <sheetFormatPr defaultRowHeight="14.4" x14ac:dyDescent="0.3"/>
  <sheetData>
    <row r="1" spans="1:24" x14ac:dyDescent="0.3">
      <c r="A1" s="45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57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4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24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4" x14ac:dyDescent="0.3">
      <c r="A7" s="26" t="s">
        <v>0</v>
      </c>
      <c r="B7" s="27"/>
      <c r="C7" s="28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26" t="s">
        <v>25</v>
      </c>
      <c r="N7" s="27"/>
      <c r="O7" s="28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24" x14ac:dyDescent="0.3">
      <c r="A8" s="29"/>
      <c r="B8" s="30"/>
      <c r="C8" s="31"/>
      <c r="D8" s="32"/>
      <c r="E8" s="32"/>
      <c r="F8" s="32"/>
      <c r="G8" s="36"/>
      <c r="H8" s="37"/>
      <c r="I8" s="38"/>
      <c r="J8" s="42"/>
      <c r="K8" s="43"/>
      <c r="L8" s="44"/>
      <c r="M8" s="29"/>
      <c r="N8" s="30"/>
      <c r="O8" s="31"/>
      <c r="P8" s="32"/>
      <c r="Q8" s="32"/>
      <c r="R8" s="32"/>
      <c r="S8" s="36"/>
      <c r="T8" s="37"/>
      <c r="U8" s="38"/>
      <c r="V8" s="42"/>
      <c r="W8" s="43"/>
      <c r="X8" s="44"/>
    </row>
    <row r="9" spans="1:24" x14ac:dyDescent="0.3">
      <c r="A9" s="57" t="s">
        <v>1</v>
      </c>
      <c r="B9" s="58"/>
      <c r="C9" s="59"/>
      <c r="D9" s="54">
        <v>410.23</v>
      </c>
      <c r="E9" s="55"/>
      <c r="F9" s="56"/>
      <c r="G9" s="67">
        <v>10000</v>
      </c>
      <c r="H9" s="68"/>
      <c r="I9" s="69"/>
      <c r="J9" s="54">
        <v>9551.3700000000008</v>
      </c>
      <c r="K9" s="55"/>
      <c r="L9" s="56"/>
      <c r="M9" s="70" t="s">
        <v>26</v>
      </c>
      <c r="N9" s="71"/>
      <c r="O9" s="72"/>
      <c r="P9" s="54"/>
      <c r="Q9" s="55"/>
      <c r="R9" s="56"/>
      <c r="S9" s="67"/>
      <c r="T9" s="68"/>
      <c r="U9" s="69"/>
      <c r="V9" s="54"/>
      <c r="W9" s="55"/>
      <c r="X9" s="56"/>
    </row>
    <row r="10" spans="1:24" x14ac:dyDescent="0.3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54">
        <v>-165.28</v>
      </c>
      <c r="Q10" s="55"/>
      <c r="R10" s="56"/>
      <c r="S10" s="67">
        <v>-12000</v>
      </c>
      <c r="T10" s="68"/>
      <c r="U10" s="69"/>
      <c r="V10" s="54">
        <v>-4704.04</v>
      </c>
      <c r="W10" s="55"/>
      <c r="X10" s="56"/>
    </row>
    <row r="11" spans="1:24" x14ac:dyDescent="0.3">
      <c r="A11" s="60" t="s">
        <v>3</v>
      </c>
      <c r="B11" s="60"/>
      <c r="C11" s="60"/>
      <c r="D11" s="54"/>
      <c r="E11" s="55"/>
      <c r="F11" s="56"/>
      <c r="G11" s="67"/>
      <c r="H11" s="68"/>
      <c r="I11" s="69"/>
      <c r="J11" s="64">
        <v>250</v>
      </c>
      <c r="K11" s="65"/>
      <c r="L11" s="66"/>
      <c r="M11" s="70" t="s">
        <v>28</v>
      </c>
      <c r="N11" s="71"/>
      <c r="O11" s="72"/>
      <c r="P11" s="54"/>
      <c r="Q11" s="55"/>
      <c r="R11" s="56"/>
      <c r="S11" s="67">
        <v>-3000</v>
      </c>
      <c r="T11" s="68"/>
      <c r="U11" s="69"/>
      <c r="V11" s="54">
        <v>-1281.1500000000001</v>
      </c>
      <c r="W11" s="55"/>
      <c r="X11" s="56"/>
    </row>
    <row r="12" spans="1:24" x14ac:dyDescent="0.3">
      <c r="A12" s="61" t="s">
        <v>4</v>
      </c>
      <c r="B12" s="62"/>
      <c r="C12" s="63"/>
      <c r="D12" s="54"/>
      <c r="E12" s="55"/>
      <c r="F12" s="56"/>
      <c r="G12" s="67"/>
      <c r="H12" s="68"/>
      <c r="I12" s="69"/>
      <c r="J12" s="54">
        <v>500</v>
      </c>
      <c r="K12" s="55"/>
      <c r="L12" s="56"/>
      <c r="M12" s="70" t="s">
        <v>29</v>
      </c>
      <c r="N12" s="71"/>
      <c r="O12" s="72"/>
      <c r="P12" s="54"/>
      <c r="Q12" s="55"/>
      <c r="R12" s="56"/>
      <c r="S12" s="67">
        <v>-3500</v>
      </c>
      <c r="T12" s="68"/>
      <c r="U12" s="69"/>
      <c r="V12" s="54">
        <v>-1323</v>
      </c>
      <c r="W12" s="55"/>
      <c r="X12" s="56"/>
    </row>
    <row r="13" spans="1:24" x14ac:dyDescent="0.3">
      <c r="A13" s="61" t="s">
        <v>5</v>
      </c>
      <c r="B13" s="62"/>
      <c r="C13" s="63"/>
      <c r="D13" s="54"/>
      <c r="E13" s="55"/>
      <c r="F13" s="56"/>
      <c r="G13" s="67"/>
      <c r="H13" s="68"/>
      <c r="I13" s="69"/>
      <c r="J13" s="54"/>
      <c r="K13" s="55"/>
      <c r="L13" s="56"/>
      <c r="M13" s="70" t="s">
        <v>30</v>
      </c>
      <c r="N13" s="71"/>
      <c r="O13" s="72"/>
      <c r="P13" s="54"/>
      <c r="Q13" s="55"/>
      <c r="R13" s="56"/>
      <c r="S13" s="67">
        <v>-10000</v>
      </c>
      <c r="T13" s="68"/>
      <c r="U13" s="69"/>
      <c r="V13" s="54">
        <v>-7110.1</v>
      </c>
      <c r="W13" s="55"/>
      <c r="X13" s="56"/>
    </row>
    <row r="14" spans="1:24" x14ac:dyDescent="0.3">
      <c r="A14" s="61" t="s">
        <v>6</v>
      </c>
      <c r="B14" s="62"/>
      <c r="C14" s="63"/>
      <c r="D14" s="73"/>
      <c r="E14" s="73"/>
      <c r="F14" s="73"/>
      <c r="G14" s="67"/>
      <c r="H14" s="68"/>
      <c r="I14" s="69"/>
      <c r="J14" s="54">
        <v>20</v>
      </c>
      <c r="K14" s="55"/>
      <c r="L14" s="56"/>
      <c r="M14" s="70" t="s">
        <v>31</v>
      </c>
      <c r="N14" s="71"/>
      <c r="O14" s="72"/>
      <c r="P14" s="54"/>
      <c r="Q14" s="55"/>
      <c r="R14" s="56"/>
      <c r="S14" s="67"/>
      <c r="T14" s="68"/>
      <c r="U14" s="69"/>
      <c r="V14" s="54"/>
      <c r="W14" s="55"/>
      <c r="X14" s="56"/>
    </row>
    <row r="15" spans="1:24" x14ac:dyDescent="0.3">
      <c r="A15" s="61" t="s">
        <v>7</v>
      </c>
      <c r="B15" s="62"/>
      <c r="C15" s="63"/>
      <c r="D15" s="54"/>
      <c r="E15" s="55"/>
      <c r="F15" s="56"/>
      <c r="G15" s="67"/>
      <c r="H15" s="68"/>
      <c r="I15" s="69"/>
      <c r="J15" s="54">
        <v>35</v>
      </c>
      <c r="K15" s="55"/>
      <c r="L15" s="56"/>
      <c r="M15" s="70" t="s">
        <v>32</v>
      </c>
      <c r="N15" s="71"/>
      <c r="O15" s="72"/>
      <c r="P15" s="54"/>
      <c r="Q15" s="55"/>
      <c r="R15" s="56"/>
      <c r="S15" s="67"/>
      <c r="T15" s="68"/>
      <c r="U15" s="69"/>
      <c r="V15" s="54"/>
      <c r="W15" s="55"/>
      <c r="X15" s="56"/>
    </row>
    <row r="16" spans="1:24" x14ac:dyDescent="0.3">
      <c r="A16" s="61" t="s">
        <v>8</v>
      </c>
      <c r="B16" s="62"/>
      <c r="C16" s="63"/>
      <c r="D16" s="54"/>
      <c r="E16" s="55"/>
      <c r="F16" s="56"/>
      <c r="G16" s="67"/>
      <c r="H16" s="68"/>
      <c r="I16" s="69"/>
      <c r="J16" s="54"/>
      <c r="K16" s="55"/>
      <c r="L16" s="56"/>
      <c r="M16" s="70" t="s">
        <v>33</v>
      </c>
      <c r="N16" s="71"/>
      <c r="O16" s="72"/>
      <c r="P16" s="54"/>
      <c r="Q16" s="55"/>
      <c r="R16" s="56"/>
      <c r="S16" s="67">
        <v>-4000</v>
      </c>
      <c r="T16" s="68"/>
      <c r="U16" s="69"/>
      <c r="V16" s="54"/>
      <c r="W16" s="55"/>
      <c r="X16" s="56"/>
    </row>
    <row r="17" spans="1:24" ht="14.95" customHeight="1" x14ac:dyDescent="0.3">
      <c r="A17" s="57" t="s">
        <v>10</v>
      </c>
      <c r="B17" s="58"/>
      <c r="C17" s="59"/>
      <c r="D17" s="54">
        <f>SUM(D10:F16)</f>
        <v>0</v>
      </c>
      <c r="E17" s="55"/>
      <c r="F17" s="56"/>
      <c r="G17" s="67">
        <f>SUM(G10:I16)</f>
        <v>0</v>
      </c>
      <c r="H17" s="68"/>
      <c r="I17" s="69"/>
      <c r="J17" s="54">
        <f>SUM(J11:L16)</f>
        <v>805</v>
      </c>
      <c r="K17" s="55"/>
      <c r="L17" s="56"/>
      <c r="M17" s="70" t="s">
        <v>34</v>
      </c>
      <c r="N17" s="71"/>
      <c r="O17" s="72"/>
      <c r="P17" s="54">
        <v>-63.11</v>
      </c>
      <c r="Q17" s="55"/>
      <c r="R17" s="56"/>
      <c r="S17" s="67">
        <v>-175000</v>
      </c>
      <c r="T17" s="68"/>
      <c r="U17" s="69"/>
      <c r="V17" s="54">
        <v>-73352.539999999994</v>
      </c>
      <c r="W17" s="55"/>
      <c r="X17" s="56"/>
    </row>
    <row r="18" spans="1:24" x14ac:dyDescent="0.3">
      <c r="A18" s="57" t="s">
        <v>12</v>
      </c>
      <c r="B18" s="58"/>
      <c r="C18" s="59"/>
      <c r="D18" s="54"/>
      <c r="E18" s="55"/>
      <c r="F18" s="56"/>
      <c r="G18" s="67">
        <v>35000</v>
      </c>
      <c r="H18" s="68"/>
      <c r="I18" s="69"/>
      <c r="J18" s="54">
        <v>715.4</v>
      </c>
      <c r="K18" s="55"/>
      <c r="L18" s="56"/>
      <c r="M18" s="70" t="s">
        <v>35</v>
      </c>
      <c r="N18" s="71"/>
      <c r="O18" s="72"/>
      <c r="P18" s="54"/>
      <c r="Q18" s="55"/>
      <c r="R18" s="56"/>
      <c r="S18" s="67">
        <v>-2500</v>
      </c>
      <c r="T18" s="68"/>
      <c r="U18" s="69"/>
      <c r="V18" s="54">
        <v>-670</v>
      </c>
      <c r="W18" s="55"/>
      <c r="X18" s="56"/>
    </row>
    <row r="19" spans="1:24" x14ac:dyDescent="0.3">
      <c r="A19" s="57" t="s">
        <v>13</v>
      </c>
      <c r="B19" s="58"/>
      <c r="C19" s="59"/>
      <c r="D19" s="54"/>
      <c r="E19" s="55"/>
      <c r="F19" s="56"/>
      <c r="G19" s="67">
        <v>3500</v>
      </c>
      <c r="H19" s="68"/>
      <c r="I19" s="69"/>
      <c r="J19" s="54"/>
      <c r="K19" s="55"/>
      <c r="L19" s="56"/>
      <c r="M19" s="89" t="s">
        <v>36</v>
      </c>
      <c r="N19" s="89"/>
      <c r="O19" s="89"/>
      <c r="P19" s="54"/>
      <c r="Q19" s="55"/>
      <c r="R19" s="56"/>
      <c r="S19" s="67">
        <v>-670</v>
      </c>
      <c r="T19" s="68"/>
      <c r="U19" s="69"/>
      <c r="V19" s="54">
        <v>-670</v>
      </c>
      <c r="W19" s="55"/>
      <c r="X19" s="56"/>
    </row>
    <row r="20" spans="1:24" x14ac:dyDescent="0.3">
      <c r="A20" s="57" t="s">
        <v>14</v>
      </c>
      <c r="B20" s="58"/>
      <c r="C20" s="59"/>
      <c r="D20" s="54"/>
      <c r="E20" s="55"/>
      <c r="F20" s="56"/>
      <c r="G20" s="67">
        <v>8000</v>
      </c>
      <c r="H20" s="68"/>
      <c r="I20" s="69"/>
      <c r="J20" s="54"/>
      <c r="K20" s="55"/>
      <c r="L20" s="56"/>
      <c r="M20" s="70" t="s">
        <v>37</v>
      </c>
      <c r="N20" s="71"/>
      <c r="O20" s="72"/>
      <c r="P20" s="54"/>
      <c r="Q20" s="55"/>
      <c r="R20" s="56"/>
      <c r="S20" s="67">
        <v>-12000</v>
      </c>
      <c r="T20" s="68"/>
      <c r="U20" s="69"/>
      <c r="V20" s="54">
        <v>-11373.5</v>
      </c>
      <c r="W20" s="55"/>
      <c r="X20" s="56"/>
    </row>
    <row r="21" spans="1:24" x14ac:dyDescent="0.3">
      <c r="A21" s="57" t="s">
        <v>15</v>
      </c>
      <c r="B21" s="58"/>
      <c r="C21" s="59"/>
      <c r="D21" s="54">
        <v>575</v>
      </c>
      <c r="E21" s="55"/>
      <c r="F21" s="56"/>
      <c r="G21" s="67">
        <v>175000</v>
      </c>
      <c r="H21" s="68"/>
      <c r="I21" s="69"/>
      <c r="J21" s="54">
        <v>100500</v>
      </c>
      <c r="K21" s="55"/>
      <c r="L21" s="56"/>
      <c r="M21" s="70" t="s">
        <v>38</v>
      </c>
      <c r="N21" s="71"/>
      <c r="O21" s="72"/>
      <c r="P21" s="54"/>
      <c r="Q21" s="55"/>
      <c r="R21" s="56"/>
      <c r="S21" s="67"/>
      <c r="T21" s="68"/>
      <c r="U21" s="69"/>
      <c r="V21" s="54"/>
      <c r="W21" s="55"/>
      <c r="X21" s="56"/>
    </row>
    <row r="22" spans="1:24" x14ac:dyDescent="0.3">
      <c r="A22" s="57" t="s">
        <v>16</v>
      </c>
      <c r="B22" s="58"/>
      <c r="C22" s="59"/>
      <c r="D22" s="54"/>
      <c r="E22" s="55"/>
      <c r="F22" s="56"/>
      <c r="G22" s="67"/>
      <c r="H22" s="68"/>
      <c r="I22" s="69"/>
      <c r="J22" s="80">
        <v>780</v>
      </c>
      <c r="K22" s="81"/>
      <c r="L22" s="82"/>
      <c r="M22" s="61" t="s">
        <v>39</v>
      </c>
      <c r="N22" s="62"/>
      <c r="O22" s="63"/>
      <c r="P22" s="54"/>
      <c r="Q22" s="55"/>
      <c r="R22" s="56"/>
      <c r="S22" s="67">
        <v>-12000</v>
      </c>
      <c r="T22" s="68"/>
      <c r="U22" s="69"/>
      <c r="V22" s="54">
        <v>-8332.2999999999993</v>
      </c>
      <c r="W22" s="55"/>
      <c r="X22" s="56"/>
    </row>
    <row r="23" spans="1:24" x14ac:dyDescent="0.3">
      <c r="A23" s="83" t="s">
        <v>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61" t="s">
        <v>40</v>
      </c>
      <c r="N23" s="62"/>
      <c r="O23" s="63"/>
      <c r="P23" s="90"/>
      <c r="Q23" s="91"/>
      <c r="R23" s="92"/>
      <c r="S23" s="93">
        <v>-1000</v>
      </c>
      <c r="T23" s="94"/>
      <c r="U23" s="95"/>
      <c r="V23" s="96"/>
      <c r="W23" s="97"/>
      <c r="X23" s="98"/>
    </row>
    <row r="24" spans="1:24" x14ac:dyDescent="0.3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61" t="s">
        <v>41</v>
      </c>
      <c r="N24" s="62"/>
      <c r="O24" s="63"/>
      <c r="P24" s="54"/>
      <c r="Q24" s="55"/>
      <c r="R24" s="56"/>
      <c r="S24" s="67">
        <v>-1000</v>
      </c>
      <c r="T24" s="68"/>
      <c r="U24" s="69"/>
      <c r="V24" s="54"/>
      <c r="W24" s="55"/>
      <c r="X24" s="56"/>
    </row>
    <row r="25" spans="1:24" x14ac:dyDescent="0.3">
      <c r="A25" s="61" t="s">
        <v>18</v>
      </c>
      <c r="B25" s="62"/>
      <c r="C25" s="63"/>
      <c r="D25" s="54"/>
      <c r="E25" s="55"/>
      <c r="F25" s="56"/>
      <c r="G25" s="67"/>
      <c r="H25" s="68"/>
      <c r="I25" s="69"/>
      <c r="J25" s="54"/>
      <c r="K25" s="55"/>
      <c r="L25" s="56"/>
      <c r="M25" s="61" t="s">
        <v>53</v>
      </c>
      <c r="N25" s="62"/>
      <c r="O25" s="63"/>
      <c r="P25" s="54">
        <v>3606.3</v>
      </c>
      <c r="Q25" s="55"/>
      <c r="R25" s="56"/>
      <c r="S25" s="67"/>
      <c r="T25" s="68"/>
      <c r="U25" s="69"/>
      <c r="V25" s="54"/>
      <c r="W25" s="55"/>
      <c r="X25" s="56"/>
    </row>
    <row r="26" spans="1:24" x14ac:dyDescent="0.3">
      <c r="A26" s="61" t="s">
        <v>19</v>
      </c>
      <c r="B26" s="62"/>
      <c r="C26" s="63"/>
      <c r="D26" s="54"/>
      <c r="E26" s="55"/>
      <c r="F26" s="56"/>
      <c r="G26" s="67"/>
      <c r="H26" s="68"/>
      <c r="I26" s="69"/>
      <c r="J26" s="54">
        <v>750</v>
      </c>
      <c r="K26" s="55"/>
      <c r="L26" s="56"/>
      <c r="M26" s="70" t="s">
        <v>42</v>
      </c>
      <c r="N26" s="71"/>
      <c r="O26" s="72"/>
      <c r="P26" s="54"/>
      <c r="Q26" s="55"/>
      <c r="R26" s="56"/>
      <c r="S26" s="67">
        <v>-400</v>
      </c>
      <c r="T26" s="68"/>
      <c r="U26" s="69"/>
      <c r="V26" s="54"/>
      <c r="W26" s="55"/>
      <c r="X26" s="56"/>
    </row>
    <row r="27" spans="1:24" x14ac:dyDescent="0.3">
      <c r="A27" s="61" t="s">
        <v>12</v>
      </c>
      <c r="B27" s="62"/>
      <c r="C27" s="63"/>
      <c r="D27" s="54"/>
      <c r="E27" s="55"/>
      <c r="F27" s="56"/>
      <c r="G27" s="67"/>
      <c r="H27" s="68"/>
      <c r="I27" s="69"/>
      <c r="J27" s="54"/>
      <c r="K27" s="55"/>
      <c r="L27" s="56"/>
      <c r="M27" s="89" t="s">
        <v>43</v>
      </c>
      <c r="N27" s="89"/>
      <c r="O27" s="89"/>
      <c r="P27" s="54">
        <v>-847.5</v>
      </c>
      <c r="Q27" s="55"/>
      <c r="R27" s="56"/>
      <c r="S27" s="67">
        <v>-2300</v>
      </c>
      <c r="T27" s="68"/>
      <c r="U27" s="69"/>
      <c r="V27" s="54">
        <v>-847.5</v>
      </c>
      <c r="W27" s="55"/>
      <c r="X27" s="56"/>
    </row>
    <row r="28" spans="1:24" x14ac:dyDescent="0.3">
      <c r="A28" s="61" t="s">
        <v>2</v>
      </c>
      <c r="B28" s="62"/>
      <c r="C28" s="63"/>
      <c r="D28" s="54"/>
      <c r="E28" s="55"/>
      <c r="F28" s="56"/>
      <c r="G28" s="67"/>
      <c r="H28" s="68"/>
      <c r="I28" s="69"/>
      <c r="J28" s="54"/>
      <c r="K28" s="55"/>
      <c r="L28" s="56"/>
      <c r="M28" s="70" t="s">
        <v>44</v>
      </c>
      <c r="N28" s="71"/>
      <c r="O28" s="72"/>
      <c r="P28" s="54"/>
      <c r="Q28" s="55"/>
      <c r="R28" s="56"/>
      <c r="S28" s="67">
        <v>-2500</v>
      </c>
      <c r="T28" s="68"/>
      <c r="U28" s="69"/>
      <c r="V28" s="54">
        <v>-551.55999999999995</v>
      </c>
      <c r="W28" s="55"/>
      <c r="X28" s="56"/>
    </row>
    <row r="29" spans="1:24" x14ac:dyDescent="0.3">
      <c r="A29" s="61" t="s">
        <v>20</v>
      </c>
      <c r="B29" s="62"/>
      <c r="C29" s="63"/>
      <c r="D29" s="54"/>
      <c r="E29" s="55"/>
      <c r="F29" s="56"/>
      <c r="G29" s="67"/>
      <c r="H29" s="68"/>
      <c r="I29" s="69"/>
      <c r="J29" s="54"/>
      <c r="K29" s="55"/>
      <c r="L29" s="56"/>
      <c r="M29" s="70" t="s">
        <v>45</v>
      </c>
      <c r="N29" s="71"/>
      <c r="O29" s="72"/>
      <c r="P29" s="54">
        <v>-3735.78</v>
      </c>
      <c r="Q29" s="55"/>
      <c r="R29" s="56"/>
      <c r="S29" s="67">
        <v>-3000</v>
      </c>
      <c r="T29" s="68"/>
      <c r="U29" s="69"/>
      <c r="V29" s="54">
        <v>-10914.67</v>
      </c>
      <c r="W29" s="55"/>
      <c r="X29" s="56"/>
    </row>
    <row r="30" spans="1:24" ht="14.95" customHeight="1" x14ac:dyDescent="0.3">
      <c r="A30" s="57" t="s">
        <v>21</v>
      </c>
      <c r="B30" s="58"/>
      <c r="C30" s="59"/>
      <c r="D30" s="54">
        <f>SUM(D25:F29)</f>
        <v>0</v>
      </c>
      <c r="E30" s="55"/>
      <c r="F30" s="56"/>
      <c r="G30" s="67">
        <f t="shared" ref="G30" si="0">SUM(G25:I29)</f>
        <v>0</v>
      </c>
      <c r="H30" s="68"/>
      <c r="I30" s="69"/>
      <c r="J30" s="54">
        <f t="shared" ref="J30" si="1">SUM(J25:L29)</f>
        <v>750</v>
      </c>
      <c r="K30" s="55"/>
      <c r="L30" s="56"/>
      <c r="M30" s="70" t="s">
        <v>46</v>
      </c>
      <c r="N30" s="71"/>
      <c r="O30" s="72"/>
      <c r="P30" s="54"/>
      <c r="Q30" s="55"/>
      <c r="R30" s="56"/>
      <c r="S30" s="67">
        <v>-40000</v>
      </c>
      <c r="T30" s="68"/>
      <c r="U30" s="69"/>
      <c r="V30" s="54"/>
      <c r="W30" s="55"/>
      <c r="X30" s="56"/>
    </row>
    <row r="31" spans="1:24" x14ac:dyDescent="0.3">
      <c r="A31" s="57" t="s">
        <v>22</v>
      </c>
      <c r="B31" s="58"/>
      <c r="C31" s="59"/>
      <c r="D31" s="54"/>
      <c r="E31" s="55"/>
      <c r="F31" s="56"/>
      <c r="G31" s="67">
        <v>8000</v>
      </c>
      <c r="H31" s="68"/>
      <c r="I31" s="69"/>
      <c r="J31" s="54"/>
      <c r="K31" s="55"/>
      <c r="L31" s="56"/>
      <c r="M31" s="70" t="s">
        <v>47</v>
      </c>
      <c r="N31" s="71"/>
      <c r="O31" s="72"/>
      <c r="P31" s="54">
        <v>-1820</v>
      </c>
      <c r="Q31" s="55"/>
      <c r="R31" s="56"/>
      <c r="S31" s="67">
        <v>-10000</v>
      </c>
      <c r="T31" s="68"/>
      <c r="U31" s="69"/>
      <c r="V31" s="54">
        <v>-18395</v>
      </c>
      <c r="W31" s="55"/>
      <c r="X31" s="56"/>
    </row>
    <row r="32" spans="1:24" x14ac:dyDescent="0.3">
      <c r="A32" s="57" t="s">
        <v>23</v>
      </c>
      <c r="B32" s="58"/>
      <c r="C32" s="59"/>
      <c r="D32" s="54"/>
      <c r="E32" s="55"/>
      <c r="F32" s="56"/>
      <c r="G32" s="67"/>
      <c r="H32" s="68"/>
      <c r="I32" s="69"/>
      <c r="J32" s="54">
        <v>971</v>
      </c>
      <c r="K32" s="55"/>
      <c r="L32" s="56"/>
      <c r="M32" s="70" t="s">
        <v>48</v>
      </c>
      <c r="N32" s="71"/>
      <c r="O32" s="72"/>
      <c r="P32" s="54"/>
      <c r="Q32" s="55"/>
      <c r="R32" s="56"/>
      <c r="S32" s="67">
        <v>-27000</v>
      </c>
      <c r="T32" s="68"/>
      <c r="U32" s="69"/>
      <c r="V32" s="54">
        <v>-667.9</v>
      </c>
      <c r="W32" s="55"/>
      <c r="X32" s="56"/>
    </row>
    <row r="33" spans="1:25" x14ac:dyDescent="0.3">
      <c r="A33" s="77"/>
      <c r="B33" s="78"/>
      <c r="C33" s="79"/>
      <c r="D33" s="54"/>
      <c r="E33" s="55"/>
      <c r="F33" s="56"/>
      <c r="G33" s="67"/>
      <c r="H33" s="68"/>
      <c r="I33" s="69"/>
      <c r="J33" s="54"/>
      <c r="K33" s="55"/>
      <c r="L33" s="56"/>
      <c r="M33" s="70" t="s">
        <v>49</v>
      </c>
      <c r="N33" s="71"/>
      <c r="O33" s="72"/>
      <c r="P33" s="54"/>
      <c r="Q33" s="55"/>
      <c r="R33" s="56"/>
      <c r="S33" s="67">
        <v>-1000</v>
      </c>
      <c r="T33" s="68"/>
      <c r="U33" s="69"/>
      <c r="V33" s="54"/>
      <c r="W33" s="55"/>
      <c r="X33" s="56"/>
    </row>
    <row r="34" spans="1:25" x14ac:dyDescent="0.3">
      <c r="A34" s="77"/>
      <c r="B34" s="78"/>
      <c r="C34" s="79"/>
      <c r="D34" s="54"/>
      <c r="E34" s="55"/>
      <c r="F34" s="56"/>
      <c r="G34" s="67"/>
      <c r="H34" s="68"/>
      <c r="I34" s="69"/>
      <c r="J34" s="54"/>
      <c r="K34" s="55"/>
      <c r="L34" s="56"/>
      <c r="M34" s="70" t="s">
        <v>50</v>
      </c>
      <c r="N34" s="71"/>
      <c r="O34" s="72"/>
      <c r="P34" s="54">
        <v>-904</v>
      </c>
      <c r="Q34" s="55"/>
      <c r="R34" s="56"/>
      <c r="S34" s="67">
        <v>-1000</v>
      </c>
      <c r="T34" s="68"/>
      <c r="U34" s="69"/>
      <c r="V34" s="54">
        <v>-1333.4</v>
      </c>
      <c r="W34" s="55"/>
      <c r="X34" s="56"/>
    </row>
    <row r="35" spans="1:25" x14ac:dyDescent="0.3">
      <c r="A35" s="77"/>
      <c r="B35" s="78"/>
      <c r="C35" s="79"/>
      <c r="D35" s="54"/>
      <c r="E35" s="55"/>
      <c r="F35" s="56"/>
      <c r="G35" s="67"/>
      <c r="H35" s="68"/>
      <c r="I35" s="69"/>
      <c r="J35" s="54"/>
      <c r="K35" s="55"/>
      <c r="L35" s="56"/>
      <c r="M35" s="70" t="s">
        <v>51</v>
      </c>
      <c r="N35" s="71"/>
      <c r="O35" s="72"/>
      <c r="P35" s="54"/>
      <c r="Q35" s="55"/>
      <c r="R35" s="56"/>
      <c r="S35" s="67">
        <v>-1000</v>
      </c>
      <c r="T35" s="68"/>
      <c r="U35" s="69"/>
      <c r="V35" s="54">
        <v>-5397.11</v>
      </c>
      <c r="W35" s="55"/>
      <c r="X35" s="56"/>
    </row>
    <row r="36" spans="1:25" ht="23.95" customHeight="1" thickBot="1" x14ac:dyDescent="0.4">
      <c r="A36" s="74" t="s">
        <v>24</v>
      </c>
      <c r="B36" s="75"/>
      <c r="C36" s="76"/>
      <c r="D36" s="54">
        <f>SUM(D9,D17,D18,D19,D20,D21,D22,D30,D31,D32)</f>
        <v>985.23</v>
      </c>
      <c r="E36" s="55"/>
      <c r="F36" s="56"/>
      <c r="G36" s="67">
        <f>SUM(G9,G17,G18,G19,G20,G21,G22,G30,G31,G32)</f>
        <v>239500</v>
      </c>
      <c r="H36" s="68"/>
      <c r="I36" s="69"/>
      <c r="J36" s="80">
        <f>SUM(J9,J17,J18,J19,J20,J21,J22,J30,J31,J32)</f>
        <v>114072.77</v>
      </c>
      <c r="K36" s="81"/>
      <c r="L36" s="82"/>
      <c r="M36" s="74" t="s">
        <v>52</v>
      </c>
      <c r="N36" s="75"/>
      <c r="O36" s="76"/>
      <c r="P36" s="54">
        <f>SUM(P9:R35)</f>
        <v>-3929.37</v>
      </c>
      <c r="Q36" s="55"/>
      <c r="R36" s="56"/>
      <c r="S36" s="67">
        <f t="shared" ref="S36" si="2">SUM(S9:U35)</f>
        <v>-324870</v>
      </c>
      <c r="T36" s="68"/>
      <c r="U36" s="69"/>
      <c r="V36" s="54">
        <f t="shared" ref="V36" si="3">SUM(V9:X35)</f>
        <v>-146923.76999999996</v>
      </c>
      <c r="W36" s="55"/>
      <c r="X36" s="56"/>
      <c r="Y36" s="4"/>
    </row>
    <row r="37" spans="1:25" ht="14.95" customHeight="1" x14ac:dyDescent="0.3">
      <c r="A37" s="5"/>
      <c r="B37" s="1"/>
      <c r="C37" s="1"/>
      <c r="D37" s="1"/>
      <c r="E37" s="1"/>
      <c r="F37" s="5"/>
      <c r="G37" s="1"/>
      <c r="H37" s="1"/>
      <c r="I37" s="99" t="s">
        <v>54</v>
      </c>
      <c r="J37" s="100"/>
      <c r="K37" s="100"/>
      <c r="L37" s="101"/>
      <c r="M37" s="111">
        <f>SUM(D36--P36)</f>
        <v>-2944.14</v>
      </c>
      <c r="N37" s="111"/>
      <c r="O37" s="111"/>
      <c r="P37" s="112"/>
      <c r="U37" s="4"/>
    </row>
    <row r="38" spans="1:25" ht="14.95" customHeight="1" x14ac:dyDescent="0.75">
      <c r="I38" s="99"/>
      <c r="J38" s="102"/>
      <c r="K38" s="102"/>
      <c r="L38" s="103"/>
      <c r="M38" s="111"/>
      <c r="N38" s="111"/>
      <c r="O38" s="111"/>
      <c r="P38" s="112"/>
      <c r="Q38" s="3"/>
    </row>
    <row r="39" spans="1:25" ht="14.95" customHeight="1" thickBot="1" x14ac:dyDescent="0.8">
      <c r="I39" s="104"/>
      <c r="J39" s="105"/>
      <c r="K39" s="105"/>
      <c r="L39" s="106"/>
      <c r="M39" s="113"/>
      <c r="N39" s="113"/>
      <c r="O39" s="113"/>
      <c r="P39" s="114"/>
      <c r="Q39" s="3"/>
    </row>
    <row r="40" spans="1:25" ht="14.95" customHeight="1" x14ac:dyDescent="0.75">
      <c r="I40" s="2"/>
      <c r="J40" s="2"/>
      <c r="K40" s="2"/>
      <c r="L40" s="2"/>
      <c r="M40" s="2"/>
      <c r="N40" s="3"/>
      <c r="O40" s="3"/>
      <c r="P40" s="3"/>
      <c r="Q40" s="3"/>
    </row>
    <row r="41" spans="1:25" x14ac:dyDescent="0.3">
      <c r="L41" s="4"/>
    </row>
  </sheetData>
  <mergeCells count="226">
    <mergeCell ref="I37:L39"/>
    <mergeCell ref="M37:P39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5:C35"/>
    <mergeCell ref="D35:F35"/>
    <mergeCell ref="G35:I35"/>
    <mergeCell ref="J35:L35"/>
    <mergeCell ref="M35:O35"/>
    <mergeCell ref="P35:R35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3:C33"/>
    <mergeCell ref="D33:F33"/>
    <mergeCell ref="G33:I33"/>
    <mergeCell ref="J33:L33"/>
    <mergeCell ref="M33:O33"/>
    <mergeCell ref="P33:R33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1:C31"/>
    <mergeCell ref="D31:F31"/>
    <mergeCell ref="G31:I31"/>
    <mergeCell ref="J31:L31"/>
    <mergeCell ref="M31:O31"/>
    <mergeCell ref="P31:R31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29:C29"/>
    <mergeCell ref="D29:F29"/>
    <mergeCell ref="G29:I29"/>
    <mergeCell ref="J29:L29"/>
    <mergeCell ref="M29:O29"/>
    <mergeCell ref="P29:R29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7:C27"/>
    <mergeCell ref="D27:F27"/>
    <mergeCell ref="G27:I27"/>
    <mergeCell ref="J27:L27"/>
    <mergeCell ref="M27:O27"/>
    <mergeCell ref="P27:R27"/>
    <mergeCell ref="S25:U25"/>
    <mergeCell ref="V25:X25"/>
    <mergeCell ref="A26:C26"/>
    <mergeCell ref="D26:F26"/>
    <mergeCell ref="G26:I26"/>
    <mergeCell ref="J26:L26"/>
    <mergeCell ref="M26:O26"/>
    <mergeCell ref="P26:R26"/>
    <mergeCell ref="S26:U26"/>
    <mergeCell ref="V26:X26"/>
    <mergeCell ref="A25:C25"/>
    <mergeCell ref="D25:F25"/>
    <mergeCell ref="G25:I25"/>
    <mergeCell ref="J25:L25"/>
    <mergeCell ref="M25:O25"/>
    <mergeCell ref="P25:R25"/>
    <mergeCell ref="A23:L24"/>
    <mergeCell ref="M23:O23"/>
    <mergeCell ref="P23:R23"/>
    <mergeCell ref="S23:U23"/>
    <mergeCell ref="V23:X23"/>
    <mergeCell ref="M24:O24"/>
    <mergeCell ref="P24:R24"/>
    <mergeCell ref="S24:U24"/>
    <mergeCell ref="V24:X24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1:C21"/>
    <mergeCell ref="D21:F21"/>
    <mergeCell ref="G21:I21"/>
    <mergeCell ref="J21:L21"/>
    <mergeCell ref="M21:O21"/>
    <mergeCell ref="P21:R21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19:C19"/>
    <mergeCell ref="D19:F19"/>
    <mergeCell ref="G19:I19"/>
    <mergeCell ref="J19:L19"/>
    <mergeCell ref="M19:O19"/>
    <mergeCell ref="P19:R19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7:C17"/>
    <mergeCell ref="D17:F17"/>
    <mergeCell ref="G17:I17"/>
    <mergeCell ref="J17:L17"/>
    <mergeCell ref="M17:O17"/>
    <mergeCell ref="P17:R17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5:C15"/>
    <mergeCell ref="D15:F15"/>
    <mergeCell ref="G15:I15"/>
    <mergeCell ref="J15:L15"/>
    <mergeCell ref="M15:O15"/>
    <mergeCell ref="P15:R15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3:C13"/>
    <mergeCell ref="D13:F13"/>
    <mergeCell ref="G13:I13"/>
    <mergeCell ref="J13:L13"/>
    <mergeCell ref="M13:O13"/>
    <mergeCell ref="P13:R13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1:C11"/>
    <mergeCell ref="D11:F11"/>
    <mergeCell ref="G11:I11"/>
    <mergeCell ref="J11:L11"/>
    <mergeCell ref="M11:O11"/>
    <mergeCell ref="P11:R11"/>
    <mergeCell ref="S9:U9"/>
    <mergeCell ref="V9:X9"/>
    <mergeCell ref="A10:L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9C92-0A5D-40C6-9106-EB3FDEF012A3}">
  <dimension ref="A1:Y41"/>
  <sheetViews>
    <sheetView topLeftCell="I22" workbookViewId="0">
      <selection activeCell="M7" sqref="M7:O8"/>
    </sheetView>
  </sheetViews>
  <sheetFormatPr defaultRowHeight="14.4" x14ac:dyDescent="0.3"/>
  <sheetData>
    <row r="1" spans="1:24" x14ac:dyDescent="0.3">
      <c r="A1" s="45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58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4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24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4" x14ac:dyDescent="0.3">
      <c r="A7" s="26" t="s">
        <v>0</v>
      </c>
      <c r="B7" s="27"/>
      <c r="C7" s="28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26" t="s">
        <v>25</v>
      </c>
      <c r="N7" s="27"/>
      <c r="O7" s="28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24" x14ac:dyDescent="0.3">
      <c r="A8" s="29"/>
      <c r="B8" s="30"/>
      <c r="C8" s="31"/>
      <c r="D8" s="32"/>
      <c r="E8" s="32"/>
      <c r="F8" s="32"/>
      <c r="G8" s="36"/>
      <c r="H8" s="37"/>
      <c r="I8" s="38"/>
      <c r="J8" s="42"/>
      <c r="K8" s="43"/>
      <c r="L8" s="44"/>
      <c r="M8" s="29"/>
      <c r="N8" s="30"/>
      <c r="O8" s="31"/>
      <c r="P8" s="32"/>
      <c r="Q8" s="32"/>
      <c r="R8" s="32"/>
      <c r="S8" s="36"/>
      <c r="T8" s="37"/>
      <c r="U8" s="38"/>
      <c r="V8" s="42"/>
      <c r="W8" s="43"/>
      <c r="X8" s="44"/>
    </row>
    <row r="9" spans="1:24" x14ac:dyDescent="0.3">
      <c r="A9" s="57" t="s">
        <v>1</v>
      </c>
      <c r="B9" s="58"/>
      <c r="C9" s="59"/>
      <c r="D9" s="54">
        <v>410.23</v>
      </c>
      <c r="E9" s="55"/>
      <c r="F9" s="56"/>
      <c r="G9" s="67">
        <v>10000</v>
      </c>
      <c r="H9" s="68"/>
      <c r="I9" s="69"/>
      <c r="J9" s="54">
        <v>9551.3700000000008</v>
      </c>
      <c r="K9" s="55"/>
      <c r="L9" s="56"/>
      <c r="M9" s="70" t="s">
        <v>26</v>
      </c>
      <c r="N9" s="71"/>
      <c r="O9" s="72"/>
      <c r="P9" s="54"/>
      <c r="Q9" s="55"/>
      <c r="R9" s="56"/>
      <c r="S9" s="67"/>
      <c r="T9" s="68"/>
      <c r="U9" s="69"/>
      <c r="V9" s="54"/>
      <c r="W9" s="55"/>
      <c r="X9" s="56"/>
    </row>
    <row r="10" spans="1:24" x14ac:dyDescent="0.3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54">
        <v>-256.37</v>
      </c>
      <c r="Q10" s="55"/>
      <c r="R10" s="56"/>
      <c r="S10" s="67">
        <v>-12000</v>
      </c>
      <c r="T10" s="68"/>
      <c r="U10" s="69"/>
      <c r="V10" s="54">
        <v>-4704.04</v>
      </c>
      <c r="W10" s="55"/>
      <c r="X10" s="56"/>
    </row>
    <row r="11" spans="1:24" x14ac:dyDescent="0.3">
      <c r="A11" s="60" t="s">
        <v>3</v>
      </c>
      <c r="B11" s="60"/>
      <c r="C11" s="60"/>
      <c r="D11" s="54"/>
      <c r="E11" s="55"/>
      <c r="F11" s="56"/>
      <c r="G11" s="67"/>
      <c r="H11" s="68"/>
      <c r="I11" s="69"/>
      <c r="J11" s="64">
        <v>250</v>
      </c>
      <c r="K11" s="65"/>
      <c r="L11" s="66"/>
      <c r="M11" s="70" t="s">
        <v>28</v>
      </c>
      <c r="N11" s="71"/>
      <c r="O11" s="72"/>
      <c r="P11" s="54"/>
      <c r="Q11" s="55"/>
      <c r="R11" s="56"/>
      <c r="S11" s="67">
        <v>-3000</v>
      </c>
      <c r="T11" s="68"/>
      <c r="U11" s="69"/>
      <c r="V11" s="54">
        <v>-1281.1500000000001</v>
      </c>
      <c r="W11" s="55"/>
      <c r="X11" s="56"/>
    </row>
    <row r="12" spans="1:24" x14ac:dyDescent="0.3">
      <c r="A12" s="61" t="s">
        <v>4</v>
      </c>
      <c r="B12" s="62"/>
      <c r="C12" s="63"/>
      <c r="D12" s="54"/>
      <c r="E12" s="55"/>
      <c r="F12" s="56"/>
      <c r="G12" s="67"/>
      <c r="H12" s="68"/>
      <c r="I12" s="69"/>
      <c r="J12" s="54">
        <v>500</v>
      </c>
      <c r="K12" s="55"/>
      <c r="L12" s="56"/>
      <c r="M12" s="70" t="s">
        <v>29</v>
      </c>
      <c r="N12" s="71"/>
      <c r="O12" s="72"/>
      <c r="P12" s="54"/>
      <c r="Q12" s="55"/>
      <c r="R12" s="56"/>
      <c r="S12" s="67">
        <v>-3500</v>
      </c>
      <c r="T12" s="68"/>
      <c r="U12" s="69"/>
      <c r="V12" s="54">
        <v>-1323</v>
      </c>
      <c r="W12" s="55"/>
      <c r="X12" s="56"/>
    </row>
    <row r="13" spans="1:24" x14ac:dyDescent="0.3">
      <c r="A13" s="61" t="s">
        <v>5</v>
      </c>
      <c r="B13" s="62"/>
      <c r="C13" s="63"/>
      <c r="D13" s="54"/>
      <c r="E13" s="55"/>
      <c r="F13" s="56"/>
      <c r="G13" s="67"/>
      <c r="H13" s="68"/>
      <c r="I13" s="69"/>
      <c r="J13" s="54"/>
      <c r="K13" s="55"/>
      <c r="L13" s="56"/>
      <c r="M13" s="70" t="s">
        <v>30</v>
      </c>
      <c r="N13" s="71"/>
      <c r="O13" s="72"/>
      <c r="P13" s="54"/>
      <c r="Q13" s="55"/>
      <c r="R13" s="56"/>
      <c r="S13" s="67">
        <v>-10000</v>
      </c>
      <c r="T13" s="68"/>
      <c r="U13" s="69"/>
      <c r="V13" s="54">
        <v>-7110.1</v>
      </c>
      <c r="W13" s="55"/>
      <c r="X13" s="56"/>
    </row>
    <row r="14" spans="1:24" x14ac:dyDescent="0.3">
      <c r="A14" s="61" t="s">
        <v>6</v>
      </c>
      <c r="B14" s="62"/>
      <c r="C14" s="63"/>
      <c r="D14" s="73"/>
      <c r="E14" s="73"/>
      <c r="F14" s="73"/>
      <c r="G14" s="67"/>
      <c r="H14" s="68"/>
      <c r="I14" s="69"/>
      <c r="J14" s="54">
        <v>20</v>
      </c>
      <c r="K14" s="55"/>
      <c r="L14" s="56"/>
      <c r="M14" s="70" t="s">
        <v>31</v>
      </c>
      <c r="N14" s="71"/>
      <c r="O14" s="72"/>
      <c r="P14" s="54"/>
      <c r="Q14" s="55"/>
      <c r="R14" s="56"/>
      <c r="S14" s="67"/>
      <c r="T14" s="68"/>
      <c r="U14" s="69"/>
      <c r="V14" s="54"/>
      <c r="W14" s="55"/>
      <c r="X14" s="56"/>
    </row>
    <row r="15" spans="1:24" x14ac:dyDescent="0.3">
      <c r="A15" s="61" t="s">
        <v>7</v>
      </c>
      <c r="B15" s="62"/>
      <c r="C15" s="63"/>
      <c r="D15" s="54"/>
      <c r="E15" s="55"/>
      <c r="F15" s="56"/>
      <c r="G15" s="67"/>
      <c r="H15" s="68"/>
      <c r="I15" s="69"/>
      <c r="J15" s="54">
        <v>35</v>
      </c>
      <c r="K15" s="55"/>
      <c r="L15" s="56"/>
      <c r="M15" s="70" t="s">
        <v>32</v>
      </c>
      <c r="N15" s="71"/>
      <c r="O15" s="72"/>
      <c r="P15" s="54"/>
      <c r="Q15" s="55"/>
      <c r="R15" s="56"/>
      <c r="S15" s="67"/>
      <c r="T15" s="68"/>
      <c r="U15" s="69"/>
      <c r="V15" s="54"/>
      <c r="W15" s="55"/>
      <c r="X15" s="56"/>
    </row>
    <row r="16" spans="1:24" x14ac:dyDescent="0.3">
      <c r="A16" s="61" t="s">
        <v>8</v>
      </c>
      <c r="B16" s="62"/>
      <c r="C16" s="63"/>
      <c r="D16" s="54"/>
      <c r="E16" s="55"/>
      <c r="F16" s="56"/>
      <c r="G16" s="67"/>
      <c r="H16" s="68"/>
      <c r="I16" s="69"/>
      <c r="J16" s="54"/>
      <c r="K16" s="55"/>
      <c r="L16" s="56"/>
      <c r="M16" s="70" t="s">
        <v>33</v>
      </c>
      <c r="N16" s="71"/>
      <c r="O16" s="72"/>
      <c r="P16" s="54"/>
      <c r="Q16" s="55"/>
      <c r="R16" s="56"/>
      <c r="S16" s="67">
        <v>-4000</v>
      </c>
      <c r="T16" s="68"/>
      <c r="U16" s="69"/>
      <c r="V16" s="54"/>
      <c r="W16" s="55"/>
      <c r="X16" s="56"/>
    </row>
    <row r="17" spans="1:24" ht="14.95" customHeight="1" x14ac:dyDescent="0.3">
      <c r="A17" s="57" t="s">
        <v>10</v>
      </c>
      <c r="B17" s="58"/>
      <c r="C17" s="59"/>
      <c r="D17" s="54">
        <f>SUM(D10:F16)</f>
        <v>0</v>
      </c>
      <c r="E17" s="55"/>
      <c r="F17" s="56"/>
      <c r="G17" s="67">
        <f>SUM(G10:I16)</f>
        <v>0</v>
      </c>
      <c r="H17" s="68"/>
      <c r="I17" s="69"/>
      <c r="J17" s="54">
        <f>SUM(J11:L16)</f>
        <v>805</v>
      </c>
      <c r="K17" s="55"/>
      <c r="L17" s="56"/>
      <c r="M17" s="70" t="s">
        <v>34</v>
      </c>
      <c r="N17" s="71"/>
      <c r="O17" s="72"/>
      <c r="P17" s="54">
        <v>-63.11</v>
      </c>
      <c r="Q17" s="55"/>
      <c r="R17" s="56"/>
      <c r="S17" s="67">
        <v>-175000</v>
      </c>
      <c r="T17" s="68"/>
      <c r="U17" s="69"/>
      <c r="V17" s="54">
        <v>-73352.539999999994</v>
      </c>
      <c r="W17" s="55"/>
      <c r="X17" s="56"/>
    </row>
    <row r="18" spans="1:24" x14ac:dyDescent="0.3">
      <c r="A18" s="57" t="s">
        <v>12</v>
      </c>
      <c r="B18" s="58"/>
      <c r="C18" s="59"/>
      <c r="D18" s="54"/>
      <c r="E18" s="55"/>
      <c r="F18" s="56"/>
      <c r="G18" s="67">
        <v>35000</v>
      </c>
      <c r="H18" s="68"/>
      <c r="I18" s="69"/>
      <c r="J18" s="54">
        <v>715.4</v>
      </c>
      <c r="K18" s="55"/>
      <c r="L18" s="56"/>
      <c r="M18" s="70" t="s">
        <v>35</v>
      </c>
      <c r="N18" s="71"/>
      <c r="O18" s="72"/>
      <c r="P18" s="54"/>
      <c r="Q18" s="55"/>
      <c r="R18" s="56"/>
      <c r="S18" s="67">
        <v>-2500</v>
      </c>
      <c r="T18" s="68"/>
      <c r="U18" s="69"/>
      <c r="V18" s="54">
        <v>-670</v>
      </c>
      <c r="W18" s="55"/>
      <c r="X18" s="56"/>
    </row>
    <row r="19" spans="1:24" x14ac:dyDescent="0.3">
      <c r="A19" s="57" t="s">
        <v>13</v>
      </c>
      <c r="B19" s="58"/>
      <c r="C19" s="59"/>
      <c r="D19" s="54"/>
      <c r="E19" s="55"/>
      <c r="F19" s="56"/>
      <c r="G19" s="67">
        <v>3500</v>
      </c>
      <c r="H19" s="68"/>
      <c r="I19" s="69"/>
      <c r="J19" s="54"/>
      <c r="K19" s="55"/>
      <c r="L19" s="56"/>
      <c r="M19" s="89" t="s">
        <v>36</v>
      </c>
      <c r="N19" s="89"/>
      <c r="O19" s="89"/>
      <c r="P19" s="54"/>
      <c r="Q19" s="55"/>
      <c r="R19" s="56"/>
      <c r="S19" s="67">
        <v>-670</v>
      </c>
      <c r="T19" s="68"/>
      <c r="U19" s="69"/>
      <c r="V19" s="54">
        <v>-670</v>
      </c>
      <c r="W19" s="55"/>
      <c r="X19" s="56"/>
    </row>
    <row r="20" spans="1:24" x14ac:dyDescent="0.3">
      <c r="A20" s="57" t="s">
        <v>14</v>
      </c>
      <c r="B20" s="58"/>
      <c r="C20" s="59"/>
      <c r="D20" s="54"/>
      <c r="E20" s="55"/>
      <c r="F20" s="56"/>
      <c r="G20" s="67">
        <v>8000</v>
      </c>
      <c r="H20" s="68"/>
      <c r="I20" s="69"/>
      <c r="J20" s="54"/>
      <c r="K20" s="55"/>
      <c r="L20" s="56"/>
      <c r="M20" s="70" t="s">
        <v>37</v>
      </c>
      <c r="N20" s="71"/>
      <c r="O20" s="72"/>
      <c r="P20" s="54">
        <v>5563.5</v>
      </c>
      <c r="Q20" s="55"/>
      <c r="R20" s="56"/>
      <c r="S20" s="67">
        <v>-12000</v>
      </c>
      <c r="T20" s="68"/>
      <c r="U20" s="69"/>
      <c r="V20" s="54">
        <v>-11373.5</v>
      </c>
      <c r="W20" s="55"/>
      <c r="X20" s="56"/>
    </row>
    <row r="21" spans="1:24" x14ac:dyDescent="0.3">
      <c r="A21" s="57" t="s">
        <v>15</v>
      </c>
      <c r="B21" s="58"/>
      <c r="C21" s="59"/>
      <c r="D21" s="54">
        <v>575</v>
      </c>
      <c r="E21" s="55"/>
      <c r="F21" s="56"/>
      <c r="G21" s="67">
        <v>175000</v>
      </c>
      <c r="H21" s="68"/>
      <c r="I21" s="69"/>
      <c r="J21" s="54">
        <v>100500</v>
      </c>
      <c r="K21" s="55"/>
      <c r="L21" s="56"/>
      <c r="M21" s="70" t="s">
        <v>38</v>
      </c>
      <c r="N21" s="71"/>
      <c r="O21" s="72"/>
      <c r="P21" s="54">
        <v>207</v>
      </c>
      <c r="Q21" s="55"/>
      <c r="R21" s="56"/>
      <c r="S21" s="67"/>
      <c r="T21" s="68"/>
      <c r="U21" s="69"/>
      <c r="V21" s="54"/>
      <c r="W21" s="55"/>
      <c r="X21" s="56"/>
    </row>
    <row r="22" spans="1:24" x14ac:dyDescent="0.3">
      <c r="A22" s="57" t="s">
        <v>16</v>
      </c>
      <c r="B22" s="58"/>
      <c r="C22" s="59"/>
      <c r="D22" s="54"/>
      <c r="E22" s="55"/>
      <c r="F22" s="56"/>
      <c r="G22" s="67"/>
      <c r="H22" s="68"/>
      <c r="I22" s="69"/>
      <c r="J22" s="80">
        <v>780</v>
      </c>
      <c r="K22" s="81"/>
      <c r="L22" s="82"/>
      <c r="M22" s="61" t="s">
        <v>39</v>
      </c>
      <c r="N22" s="62"/>
      <c r="O22" s="63"/>
      <c r="P22" s="54"/>
      <c r="Q22" s="55"/>
      <c r="R22" s="56"/>
      <c r="S22" s="67">
        <v>-12000</v>
      </c>
      <c r="T22" s="68"/>
      <c r="U22" s="69"/>
      <c r="V22" s="54">
        <v>-8332.2999999999993</v>
      </c>
      <c r="W22" s="55"/>
      <c r="X22" s="56"/>
    </row>
    <row r="23" spans="1:24" x14ac:dyDescent="0.3">
      <c r="A23" s="83" t="s">
        <v>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61" t="s">
        <v>40</v>
      </c>
      <c r="N23" s="62"/>
      <c r="O23" s="63"/>
      <c r="P23" s="90"/>
      <c r="Q23" s="91"/>
      <c r="R23" s="92"/>
      <c r="S23" s="93">
        <v>-1000</v>
      </c>
      <c r="T23" s="94"/>
      <c r="U23" s="95"/>
      <c r="V23" s="96"/>
      <c r="W23" s="97"/>
      <c r="X23" s="98"/>
    </row>
    <row r="24" spans="1:24" x14ac:dyDescent="0.3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61" t="s">
        <v>41</v>
      </c>
      <c r="N24" s="62"/>
      <c r="O24" s="63"/>
      <c r="P24" s="54"/>
      <c r="Q24" s="55"/>
      <c r="R24" s="56"/>
      <c r="S24" s="67">
        <v>-1000</v>
      </c>
      <c r="T24" s="68"/>
      <c r="U24" s="69"/>
      <c r="V24" s="54"/>
      <c r="W24" s="55"/>
      <c r="X24" s="56"/>
    </row>
    <row r="25" spans="1:24" x14ac:dyDescent="0.3">
      <c r="A25" s="61" t="s">
        <v>18</v>
      </c>
      <c r="B25" s="62"/>
      <c r="C25" s="63"/>
      <c r="D25" s="54"/>
      <c r="E25" s="55"/>
      <c r="F25" s="56"/>
      <c r="G25" s="67"/>
      <c r="H25" s="68"/>
      <c r="I25" s="69"/>
      <c r="J25" s="54"/>
      <c r="K25" s="55"/>
      <c r="L25" s="56"/>
      <c r="M25" s="61" t="s">
        <v>53</v>
      </c>
      <c r="N25" s="62"/>
      <c r="O25" s="63"/>
      <c r="P25" s="54">
        <v>3606.3</v>
      </c>
      <c r="Q25" s="55"/>
      <c r="R25" s="56"/>
      <c r="S25" s="67"/>
      <c r="T25" s="68"/>
      <c r="U25" s="69"/>
      <c r="V25" s="54"/>
      <c r="W25" s="55"/>
      <c r="X25" s="56"/>
    </row>
    <row r="26" spans="1:24" x14ac:dyDescent="0.3">
      <c r="A26" s="61" t="s">
        <v>19</v>
      </c>
      <c r="B26" s="62"/>
      <c r="C26" s="63"/>
      <c r="D26" s="54"/>
      <c r="E26" s="55"/>
      <c r="F26" s="56"/>
      <c r="G26" s="67"/>
      <c r="H26" s="68"/>
      <c r="I26" s="69"/>
      <c r="J26" s="54">
        <v>750</v>
      </c>
      <c r="K26" s="55"/>
      <c r="L26" s="56"/>
      <c r="M26" s="70" t="s">
        <v>42</v>
      </c>
      <c r="N26" s="71"/>
      <c r="O26" s="72"/>
      <c r="P26" s="54"/>
      <c r="Q26" s="55"/>
      <c r="R26" s="56"/>
      <c r="S26" s="67">
        <v>-400</v>
      </c>
      <c r="T26" s="68"/>
      <c r="U26" s="69"/>
      <c r="V26" s="54"/>
      <c r="W26" s="55"/>
      <c r="X26" s="56"/>
    </row>
    <row r="27" spans="1:24" x14ac:dyDescent="0.3">
      <c r="A27" s="61" t="s">
        <v>12</v>
      </c>
      <c r="B27" s="62"/>
      <c r="C27" s="63"/>
      <c r="D27" s="54"/>
      <c r="E27" s="55"/>
      <c r="F27" s="56"/>
      <c r="G27" s="67"/>
      <c r="H27" s="68"/>
      <c r="I27" s="69"/>
      <c r="J27" s="54"/>
      <c r="K27" s="55"/>
      <c r="L27" s="56"/>
      <c r="M27" s="89" t="s">
        <v>43</v>
      </c>
      <c r="N27" s="89"/>
      <c r="O27" s="89"/>
      <c r="P27" s="54">
        <v>-847.5</v>
      </c>
      <c r="Q27" s="55"/>
      <c r="R27" s="56"/>
      <c r="S27" s="67">
        <v>-2300</v>
      </c>
      <c r="T27" s="68"/>
      <c r="U27" s="69"/>
      <c r="V27" s="54">
        <v>-847.5</v>
      </c>
      <c r="W27" s="55"/>
      <c r="X27" s="56"/>
    </row>
    <row r="28" spans="1:24" x14ac:dyDescent="0.3">
      <c r="A28" s="61" t="s">
        <v>2</v>
      </c>
      <c r="B28" s="62"/>
      <c r="C28" s="63"/>
      <c r="D28" s="54"/>
      <c r="E28" s="55"/>
      <c r="F28" s="56"/>
      <c r="G28" s="67"/>
      <c r="H28" s="68"/>
      <c r="I28" s="69"/>
      <c r="J28" s="54"/>
      <c r="K28" s="55"/>
      <c r="L28" s="56"/>
      <c r="M28" s="70" t="s">
        <v>44</v>
      </c>
      <c r="N28" s="71"/>
      <c r="O28" s="72"/>
      <c r="P28" s="54"/>
      <c r="Q28" s="55"/>
      <c r="R28" s="56"/>
      <c r="S28" s="67">
        <v>-2500</v>
      </c>
      <c r="T28" s="68"/>
      <c r="U28" s="69"/>
      <c r="V28" s="54">
        <v>-551.55999999999995</v>
      </c>
      <c r="W28" s="55"/>
      <c r="X28" s="56"/>
    </row>
    <row r="29" spans="1:24" x14ac:dyDescent="0.3">
      <c r="A29" s="61" t="s">
        <v>20</v>
      </c>
      <c r="B29" s="62"/>
      <c r="C29" s="63"/>
      <c r="D29" s="54"/>
      <c r="E29" s="55"/>
      <c r="F29" s="56"/>
      <c r="G29" s="67"/>
      <c r="H29" s="68"/>
      <c r="I29" s="69"/>
      <c r="J29" s="54"/>
      <c r="K29" s="55"/>
      <c r="L29" s="56"/>
      <c r="M29" s="70" t="s">
        <v>45</v>
      </c>
      <c r="N29" s="71"/>
      <c r="O29" s="72"/>
      <c r="P29" s="54">
        <v>-3735.78</v>
      </c>
      <c r="Q29" s="55"/>
      <c r="R29" s="56"/>
      <c r="S29" s="67">
        <v>-3000</v>
      </c>
      <c r="T29" s="68"/>
      <c r="U29" s="69"/>
      <c r="V29" s="54">
        <v>-10914.67</v>
      </c>
      <c r="W29" s="55"/>
      <c r="X29" s="56"/>
    </row>
    <row r="30" spans="1:24" ht="14.95" customHeight="1" x14ac:dyDescent="0.3">
      <c r="A30" s="57" t="s">
        <v>21</v>
      </c>
      <c r="B30" s="58"/>
      <c r="C30" s="59"/>
      <c r="D30" s="54">
        <f>SUM(D25:F29)</f>
        <v>0</v>
      </c>
      <c r="E30" s="55"/>
      <c r="F30" s="56"/>
      <c r="G30" s="67">
        <f t="shared" ref="G30" si="0">SUM(G25:I29)</f>
        <v>0</v>
      </c>
      <c r="H30" s="68"/>
      <c r="I30" s="69"/>
      <c r="J30" s="54">
        <f t="shared" ref="J30" si="1">SUM(J25:L29)</f>
        <v>750</v>
      </c>
      <c r="K30" s="55"/>
      <c r="L30" s="56"/>
      <c r="M30" s="70" t="s">
        <v>46</v>
      </c>
      <c r="N30" s="71"/>
      <c r="O30" s="72"/>
      <c r="P30" s="54"/>
      <c r="Q30" s="55"/>
      <c r="R30" s="56"/>
      <c r="S30" s="67">
        <v>-40000</v>
      </c>
      <c r="T30" s="68"/>
      <c r="U30" s="69"/>
      <c r="V30" s="54"/>
      <c r="W30" s="55"/>
      <c r="X30" s="56"/>
    </row>
    <row r="31" spans="1:24" x14ac:dyDescent="0.3">
      <c r="A31" s="57" t="s">
        <v>22</v>
      </c>
      <c r="B31" s="58"/>
      <c r="C31" s="59"/>
      <c r="D31" s="54"/>
      <c r="E31" s="55"/>
      <c r="F31" s="56"/>
      <c r="G31" s="67">
        <v>8000</v>
      </c>
      <c r="H31" s="68"/>
      <c r="I31" s="69"/>
      <c r="J31" s="54"/>
      <c r="K31" s="55"/>
      <c r="L31" s="56"/>
      <c r="M31" s="70" t="s">
        <v>47</v>
      </c>
      <c r="N31" s="71"/>
      <c r="O31" s="72"/>
      <c r="P31" s="54">
        <v>-1820</v>
      </c>
      <c r="Q31" s="55"/>
      <c r="R31" s="56"/>
      <c r="S31" s="67">
        <v>-10000</v>
      </c>
      <c r="T31" s="68"/>
      <c r="U31" s="69"/>
      <c r="V31" s="54">
        <v>-18395</v>
      </c>
      <c r="W31" s="55"/>
      <c r="X31" s="56"/>
    </row>
    <row r="32" spans="1:24" x14ac:dyDescent="0.3">
      <c r="A32" s="57" t="s">
        <v>23</v>
      </c>
      <c r="B32" s="58"/>
      <c r="C32" s="59"/>
      <c r="D32" s="54"/>
      <c r="E32" s="55"/>
      <c r="F32" s="56"/>
      <c r="G32" s="67"/>
      <c r="H32" s="68"/>
      <c r="I32" s="69"/>
      <c r="J32" s="54">
        <v>971</v>
      </c>
      <c r="K32" s="55"/>
      <c r="L32" s="56"/>
      <c r="M32" s="70" t="s">
        <v>48</v>
      </c>
      <c r="N32" s="71"/>
      <c r="O32" s="72"/>
      <c r="P32" s="54"/>
      <c r="Q32" s="55"/>
      <c r="R32" s="56"/>
      <c r="S32" s="67">
        <v>-27000</v>
      </c>
      <c r="T32" s="68"/>
      <c r="U32" s="69"/>
      <c r="V32" s="54">
        <v>-667.9</v>
      </c>
      <c r="W32" s="55"/>
      <c r="X32" s="56"/>
    </row>
    <row r="33" spans="1:25" x14ac:dyDescent="0.3">
      <c r="A33" s="77"/>
      <c r="B33" s="78"/>
      <c r="C33" s="79"/>
      <c r="D33" s="54"/>
      <c r="E33" s="55"/>
      <c r="F33" s="56"/>
      <c r="G33" s="67"/>
      <c r="H33" s="68"/>
      <c r="I33" s="69"/>
      <c r="J33" s="54"/>
      <c r="K33" s="55"/>
      <c r="L33" s="56"/>
      <c r="M33" s="70" t="s">
        <v>49</v>
      </c>
      <c r="N33" s="71"/>
      <c r="O33" s="72"/>
      <c r="P33" s="54"/>
      <c r="Q33" s="55"/>
      <c r="R33" s="56"/>
      <c r="S33" s="67">
        <v>-1000</v>
      </c>
      <c r="T33" s="68"/>
      <c r="U33" s="69"/>
      <c r="V33" s="54"/>
      <c r="W33" s="55"/>
      <c r="X33" s="56"/>
    </row>
    <row r="34" spans="1:25" x14ac:dyDescent="0.3">
      <c r="A34" s="77"/>
      <c r="B34" s="78"/>
      <c r="C34" s="79"/>
      <c r="D34" s="54"/>
      <c r="E34" s="55"/>
      <c r="F34" s="56"/>
      <c r="G34" s="67"/>
      <c r="H34" s="68"/>
      <c r="I34" s="69"/>
      <c r="J34" s="54"/>
      <c r="K34" s="55"/>
      <c r="L34" s="56"/>
      <c r="M34" s="70" t="s">
        <v>50</v>
      </c>
      <c r="N34" s="71"/>
      <c r="O34" s="72"/>
      <c r="P34" s="54">
        <v>-904</v>
      </c>
      <c r="Q34" s="55"/>
      <c r="R34" s="56"/>
      <c r="S34" s="67">
        <v>-1000</v>
      </c>
      <c r="T34" s="68"/>
      <c r="U34" s="69"/>
      <c r="V34" s="54">
        <v>-1333.4</v>
      </c>
      <c r="W34" s="55"/>
      <c r="X34" s="56"/>
    </row>
    <row r="35" spans="1:25" x14ac:dyDescent="0.3">
      <c r="A35" s="77"/>
      <c r="B35" s="78"/>
      <c r="C35" s="79"/>
      <c r="D35" s="54"/>
      <c r="E35" s="55"/>
      <c r="F35" s="56"/>
      <c r="G35" s="67"/>
      <c r="H35" s="68"/>
      <c r="I35" s="69"/>
      <c r="J35" s="54"/>
      <c r="K35" s="55"/>
      <c r="L35" s="56"/>
      <c r="M35" s="70" t="s">
        <v>51</v>
      </c>
      <c r="N35" s="71"/>
      <c r="O35" s="72"/>
      <c r="P35" s="54"/>
      <c r="Q35" s="55"/>
      <c r="R35" s="56"/>
      <c r="S35" s="67">
        <v>-1000</v>
      </c>
      <c r="T35" s="68"/>
      <c r="U35" s="69"/>
      <c r="V35" s="54">
        <v>-5397.11</v>
      </c>
      <c r="W35" s="55"/>
      <c r="X35" s="56"/>
    </row>
    <row r="36" spans="1:25" ht="23.95" customHeight="1" thickBot="1" x14ac:dyDescent="0.4">
      <c r="A36" s="74" t="s">
        <v>24</v>
      </c>
      <c r="B36" s="75"/>
      <c r="C36" s="76"/>
      <c r="D36" s="54">
        <f>SUM(D9,D17,D18,D19,D20,D21,D22,D30,D31,D32)</f>
        <v>985.23</v>
      </c>
      <c r="E36" s="55"/>
      <c r="F36" s="56"/>
      <c r="G36" s="67">
        <f>SUM(G9,G17,G18,G19,G20,G21,G22,G30,G31,G32)</f>
        <v>239500</v>
      </c>
      <c r="H36" s="68"/>
      <c r="I36" s="69"/>
      <c r="J36" s="80">
        <f>SUM(J9,J17,J18,J19,J20,J21,J22,J30,J31,J32)</f>
        <v>114072.77</v>
      </c>
      <c r="K36" s="81"/>
      <c r="L36" s="82"/>
      <c r="M36" s="74" t="s">
        <v>52</v>
      </c>
      <c r="N36" s="75"/>
      <c r="O36" s="76"/>
      <c r="P36" s="54">
        <f>SUM(P9:R35)</f>
        <v>1750.0399999999991</v>
      </c>
      <c r="Q36" s="55"/>
      <c r="R36" s="56"/>
      <c r="S36" s="67">
        <f t="shared" ref="S36" si="2">SUM(S9:U35)</f>
        <v>-324870</v>
      </c>
      <c r="T36" s="68"/>
      <c r="U36" s="69"/>
      <c r="V36" s="54">
        <f t="shared" ref="V36" si="3">SUM(V9:X35)</f>
        <v>-146923.76999999996</v>
      </c>
      <c r="W36" s="55"/>
      <c r="X36" s="56"/>
      <c r="Y36" s="4"/>
    </row>
    <row r="37" spans="1:25" ht="14.95" customHeight="1" x14ac:dyDescent="0.3">
      <c r="A37" s="5"/>
      <c r="B37" s="1"/>
      <c r="C37" s="1"/>
      <c r="D37" s="1"/>
      <c r="E37" s="1"/>
      <c r="F37" s="5"/>
      <c r="G37" s="1"/>
      <c r="H37" s="1"/>
      <c r="I37" s="99" t="s">
        <v>54</v>
      </c>
      <c r="J37" s="100"/>
      <c r="K37" s="100"/>
      <c r="L37" s="101"/>
      <c r="M37" s="107">
        <f>SUM(D36--P36)</f>
        <v>2735.2699999999991</v>
      </c>
      <c r="N37" s="107"/>
      <c r="O37" s="107"/>
      <c r="P37" s="108"/>
      <c r="U37" s="4"/>
    </row>
    <row r="38" spans="1:25" ht="14.95" customHeight="1" x14ac:dyDescent="0.75">
      <c r="I38" s="99"/>
      <c r="J38" s="102"/>
      <c r="K38" s="102"/>
      <c r="L38" s="103"/>
      <c r="M38" s="107"/>
      <c r="N38" s="107"/>
      <c r="O38" s="107"/>
      <c r="P38" s="108"/>
      <c r="Q38" s="3"/>
    </row>
    <row r="39" spans="1:25" ht="14.95" customHeight="1" thickBot="1" x14ac:dyDescent="0.8">
      <c r="I39" s="104"/>
      <c r="J39" s="105"/>
      <c r="K39" s="105"/>
      <c r="L39" s="106"/>
      <c r="M39" s="109"/>
      <c r="N39" s="109"/>
      <c r="O39" s="109"/>
      <c r="P39" s="110"/>
      <c r="Q39" s="3"/>
    </row>
    <row r="40" spans="1:25" ht="14.95" customHeight="1" x14ac:dyDescent="0.75">
      <c r="I40" s="2"/>
      <c r="J40" s="2"/>
      <c r="K40" s="2"/>
      <c r="L40" s="2"/>
      <c r="M40" s="2"/>
      <c r="N40" s="3"/>
      <c r="O40" s="3"/>
      <c r="P40" s="3"/>
      <c r="Q40" s="3"/>
    </row>
    <row r="41" spans="1:25" x14ac:dyDescent="0.3">
      <c r="L41" s="4"/>
    </row>
  </sheetData>
  <mergeCells count="226"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  <mergeCell ref="S9:U9"/>
    <mergeCell ref="V9:X9"/>
    <mergeCell ref="A10:L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1:C11"/>
    <mergeCell ref="D11:F11"/>
    <mergeCell ref="G11:I11"/>
    <mergeCell ref="J11:L11"/>
    <mergeCell ref="M11:O11"/>
    <mergeCell ref="P11:R11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3:C13"/>
    <mergeCell ref="D13:F13"/>
    <mergeCell ref="G13:I13"/>
    <mergeCell ref="J13:L13"/>
    <mergeCell ref="M13:O13"/>
    <mergeCell ref="P13:R13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5:C15"/>
    <mergeCell ref="D15:F15"/>
    <mergeCell ref="G15:I15"/>
    <mergeCell ref="J15:L15"/>
    <mergeCell ref="M15:O15"/>
    <mergeCell ref="P15:R15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7:C17"/>
    <mergeCell ref="D17:F17"/>
    <mergeCell ref="G17:I17"/>
    <mergeCell ref="J17:L17"/>
    <mergeCell ref="M17:O17"/>
    <mergeCell ref="P17:R17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19:C19"/>
    <mergeCell ref="D19:F19"/>
    <mergeCell ref="G19:I19"/>
    <mergeCell ref="J19:L19"/>
    <mergeCell ref="M19:O19"/>
    <mergeCell ref="P19:R19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1:C21"/>
    <mergeCell ref="D21:F21"/>
    <mergeCell ref="G21:I21"/>
    <mergeCell ref="J21:L21"/>
    <mergeCell ref="M21:O21"/>
    <mergeCell ref="P21:R21"/>
    <mergeCell ref="A23:L24"/>
    <mergeCell ref="M23:O23"/>
    <mergeCell ref="P23:R23"/>
    <mergeCell ref="S23:U23"/>
    <mergeCell ref="V23:X23"/>
    <mergeCell ref="M24:O24"/>
    <mergeCell ref="P24:R24"/>
    <mergeCell ref="S24:U24"/>
    <mergeCell ref="V24:X24"/>
    <mergeCell ref="S25:U25"/>
    <mergeCell ref="V25:X25"/>
    <mergeCell ref="A26:C26"/>
    <mergeCell ref="D26:F26"/>
    <mergeCell ref="G26:I26"/>
    <mergeCell ref="J26:L26"/>
    <mergeCell ref="M26:O26"/>
    <mergeCell ref="P26:R26"/>
    <mergeCell ref="S26:U26"/>
    <mergeCell ref="V26:X26"/>
    <mergeCell ref="A25:C25"/>
    <mergeCell ref="D25:F25"/>
    <mergeCell ref="G25:I25"/>
    <mergeCell ref="J25:L25"/>
    <mergeCell ref="M25:O25"/>
    <mergeCell ref="P25:R25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7:C27"/>
    <mergeCell ref="D27:F27"/>
    <mergeCell ref="G27:I27"/>
    <mergeCell ref="J27:L27"/>
    <mergeCell ref="M27:O27"/>
    <mergeCell ref="P27:R27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29:C29"/>
    <mergeCell ref="D29:F29"/>
    <mergeCell ref="G29:I29"/>
    <mergeCell ref="J29:L29"/>
    <mergeCell ref="M29:O29"/>
    <mergeCell ref="P29:R29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1:C31"/>
    <mergeCell ref="D31:F31"/>
    <mergeCell ref="G31:I31"/>
    <mergeCell ref="J31:L31"/>
    <mergeCell ref="M31:O31"/>
    <mergeCell ref="P31:R31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3:C33"/>
    <mergeCell ref="D33:F33"/>
    <mergeCell ref="G33:I33"/>
    <mergeCell ref="J33:L33"/>
    <mergeCell ref="M33:O33"/>
    <mergeCell ref="P33:R33"/>
    <mergeCell ref="I37:L39"/>
    <mergeCell ref="M37:P39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5:C35"/>
    <mergeCell ref="D35:F35"/>
    <mergeCell ref="G35:I35"/>
    <mergeCell ref="J35:L35"/>
    <mergeCell ref="M35:O35"/>
    <mergeCell ref="P35:R35"/>
  </mergeCells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755FF-12D6-4FAC-89A5-3EEEDEE2C178}">
  <dimension ref="A1:Y41"/>
  <sheetViews>
    <sheetView view="pageBreakPreview" zoomScale="60" zoomScaleNormal="100" workbookViewId="0">
      <selection activeCell="M25" sqref="M25:O25"/>
    </sheetView>
  </sheetViews>
  <sheetFormatPr defaultRowHeight="14.4" x14ac:dyDescent="0.3"/>
  <sheetData>
    <row r="1" spans="1:24" ht="21.05" customHeight="1" x14ac:dyDescent="0.3">
      <c r="A1" s="45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59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4" ht="21.05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24" ht="21.05" customHeigh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ht="21.0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ht="21.05" customHeight="1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ht="21.0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4" ht="21.05" customHeight="1" x14ac:dyDescent="0.3">
      <c r="A7" s="115" t="s">
        <v>0</v>
      </c>
      <c r="B7" s="116"/>
      <c r="C7" s="117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115" t="s">
        <v>25</v>
      </c>
      <c r="N7" s="116"/>
      <c r="O7" s="117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24" ht="21.05" customHeight="1" x14ac:dyDescent="0.3">
      <c r="A8" s="118"/>
      <c r="B8" s="119"/>
      <c r="C8" s="120"/>
      <c r="D8" s="32"/>
      <c r="E8" s="32"/>
      <c r="F8" s="32"/>
      <c r="G8" s="36"/>
      <c r="H8" s="37"/>
      <c r="I8" s="38"/>
      <c r="J8" s="42"/>
      <c r="K8" s="43"/>
      <c r="L8" s="44"/>
      <c r="M8" s="118"/>
      <c r="N8" s="119"/>
      <c r="O8" s="120"/>
      <c r="P8" s="32"/>
      <c r="Q8" s="32"/>
      <c r="R8" s="32"/>
      <c r="S8" s="36"/>
      <c r="T8" s="37"/>
      <c r="U8" s="38"/>
      <c r="V8" s="42"/>
      <c r="W8" s="43"/>
      <c r="X8" s="44"/>
    </row>
    <row r="9" spans="1:24" ht="21.05" customHeight="1" x14ac:dyDescent="0.35">
      <c r="A9" s="57" t="s">
        <v>1</v>
      </c>
      <c r="B9" s="58"/>
      <c r="C9" s="59"/>
      <c r="D9" s="124">
        <v>410.23</v>
      </c>
      <c r="E9" s="125"/>
      <c r="F9" s="126"/>
      <c r="G9" s="121">
        <v>10000</v>
      </c>
      <c r="H9" s="122"/>
      <c r="I9" s="123"/>
      <c r="J9" s="124">
        <v>9551.3700000000008</v>
      </c>
      <c r="K9" s="125"/>
      <c r="L9" s="126"/>
      <c r="M9" s="70" t="s">
        <v>26</v>
      </c>
      <c r="N9" s="71"/>
      <c r="O9" s="72"/>
      <c r="P9" s="124"/>
      <c r="Q9" s="125"/>
      <c r="R9" s="126"/>
      <c r="S9" s="121"/>
      <c r="T9" s="122"/>
      <c r="U9" s="123"/>
      <c r="V9" s="124"/>
      <c r="W9" s="125"/>
      <c r="X9" s="126"/>
    </row>
    <row r="10" spans="1:24" ht="21.05" customHeight="1" x14ac:dyDescent="0.35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124">
        <v>-348.21</v>
      </c>
      <c r="Q10" s="125"/>
      <c r="R10" s="126"/>
      <c r="S10" s="121">
        <v>-12000</v>
      </c>
      <c r="T10" s="122"/>
      <c r="U10" s="123"/>
      <c r="V10" s="124">
        <v>-4704.04</v>
      </c>
      <c r="W10" s="125"/>
      <c r="X10" s="126"/>
    </row>
    <row r="11" spans="1:24" ht="21.05" customHeight="1" x14ac:dyDescent="0.35">
      <c r="A11" s="60" t="s">
        <v>3</v>
      </c>
      <c r="B11" s="60"/>
      <c r="C11" s="60"/>
      <c r="D11" s="124"/>
      <c r="E11" s="125"/>
      <c r="F11" s="126"/>
      <c r="G11" s="121"/>
      <c r="H11" s="122"/>
      <c r="I11" s="123"/>
      <c r="J11" s="127">
        <v>250</v>
      </c>
      <c r="K11" s="128"/>
      <c r="L11" s="129"/>
      <c r="M11" s="70" t="s">
        <v>28</v>
      </c>
      <c r="N11" s="71"/>
      <c r="O11" s="72"/>
      <c r="P11" s="124"/>
      <c r="Q11" s="125"/>
      <c r="R11" s="126"/>
      <c r="S11" s="121">
        <v>-3000</v>
      </c>
      <c r="T11" s="122"/>
      <c r="U11" s="123"/>
      <c r="V11" s="124">
        <v>-1281.1500000000001</v>
      </c>
      <c r="W11" s="125"/>
      <c r="X11" s="126"/>
    </row>
    <row r="12" spans="1:24" ht="21.05" customHeight="1" x14ac:dyDescent="0.35">
      <c r="A12" s="61" t="s">
        <v>4</v>
      </c>
      <c r="B12" s="62"/>
      <c r="C12" s="63"/>
      <c r="D12" s="124"/>
      <c r="E12" s="125"/>
      <c r="F12" s="126"/>
      <c r="G12" s="121"/>
      <c r="H12" s="122"/>
      <c r="I12" s="123"/>
      <c r="J12" s="124">
        <v>500</v>
      </c>
      <c r="K12" s="125"/>
      <c r="L12" s="126"/>
      <c r="M12" s="70" t="s">
        <v>29</v>
      </c>
      <c r="N12" s="71"/>
      <c r="O12" s="72"/>
      <c r="P12" s="124"/>
      <c r="Q12" s="125"/>
      <c r="R12" s="126"/>
      <c r="S12" s="121">
        <v>-3500</v>
      </c>
      <c r="T12" s="122"/>
      <c r="U12" s="123"/>
      <c r="V12" s="124">
        <v>-1323</v>
      </c>
      <c r="W12" s="125"/>
      <c r="X12" s="126"/>
    </row>
    <row r="13" spans="1:24" ht="21.05" customHeight="1" x14ac:dyDescent="0.35">
      <c r="A13" s="61" t="s">
        <v>5</v>
      </c>
      <c r="B13" s="62"/>
      <c r="C13" s="63"/>
      <c r="D13" s="124"/>
      <c r="E13" s="125"/>
      <c r="F13" s="126"/>
      <c r="G13" s="121"/>
      <c r="H13" s="122"/>
      <c r="I13" s="123"/>
      <c r="J13" s="124"/>
      <c r="K13" s="125"/>
      <c r="L13" s="126"/>
      <c r="M13" s="70" t="s">
        <v>30</v>
      </c>
      <c r="N13" s="71"/>
      <c r="O13" s="72"/>
      <c r="P13" s="124"/>
      <c r="Q13" s="125"/>
      <c r="R13" s="126"/>
      <c r="S13" s="121">
        <v>-10000</v>
      </c>
      <c r="T13" s="122"/>
      <c r="U13" s="123"/>
      <c r="V13" s="124">
        <v>-7110.1</v>
      </c>
      <c r="W13" s="125"/>
      <c r="X13" s="126"/>
    </row>
    <row r="14" spans="1:24" ht="21.05" customHeight="1" x14ac:dyDescent="0.35">
      <c r="A14" s="61" t="s">
        <v>6</v>
      </c>
      <c r="B14" s="62"/>
      <c r="C14" s="63"/>
      <c r="D14" s="130"/>
      <c r="E14" s="130"/>
      <c r="F14" s="130"/>
      <c r="G14" s="121"/>
      <c r="H14" s="122"/>
      <c r="I14" s="123"/>
      <c r="J14" s="124">
        <v>20</v>
      </c>
      <c r="K14" s="125"/>
      <c r="L14" s="126"/>
      <c r="M14" s="70" t="s">
        <v>31</v>
      </c>
      <c r="N14" s="71"/>
      <c r="O14" s="72"/>
      <c r="P14" s="124"/>
      <c r="Q14" s="125"/>
      <c r="R14" s="126"/>
      <c r="S14" s="121"/>
      <c r="T14" s="122"/>
      <c r="U14" s="123"/>
      <c r="V14" s="124"/>
      <c r="W14" s="125"/>
      <c r="X14" s="126"/>
    </row>
    <row r="15" spans="1:24" ht="21.05" customHeight="1" x14ac:dyDescent="0.35">
      <c r="A15" s="61" t="s">
        <v>7</v>
      </c>
      <c r="B15" s="62"/>
      <c r="C15" s="63"/>
      <c r="D15" s="124"/>
      <c r="E15" s="125"/>
      <c r="F15" s="126"/>
      <c r="G15" s="121"/>
      <c r="H15" s="122"/>
      <c r="I15" s="123"/>
      <c r="J15" s="124">
        <v>35</v>
      </c>
      <c r="K15" s="125"/>
      <c r="L15" s="126"/>
      <c r="M15" s="70" t="s">
        <v>32</v>
      </c>
      <c r="N15" s="71"/>
      <c r="O15" s="72"/>
      <c r="P15" s="124"/>
      <c r="Q15" s="125"/>
      <c r="R15" s="126"/>
      <c r="S15" s="121"/>
      <c r="T15" s="122"/>
      <c r="U15" s="123"/>
      <c r="V15" s="124"/>
      <c r="W15" s="125"/>
      <c r="X15" s="126"/>
    </row>
    <row r="16" spans="1:24" ht="21.05" customHeight="1" x14ac:dyDescent="0.35">
      <c r="A16" s="61" t="s">
        <v>8</v>
      </c>
      <c r="B16" s="62"/>
      <c r="C16" s="63"/>
      <c r="D16" s="124"/>
      <c r="E16" s="125"/>
      <c r="F16" s="126"/>
      <c r="G16" s="121"/>
      <c r="H16" s="122"/>
      <c r="I16" s="123"/>
      <c r="J16" s="124"/>
      <c r="K16" s="125"/>
      <c r="L16" s="126"/>
      <c r="M16" s="70" t="s">
        <v>33</v>
      </c>
      <c r="N16" s="71"/>
      <c r="O16" s="72"/>
      <c r="P16" s="124"/>
      <c r="Q16" s="125"/>
      <c r="R16" s="126"/>
      <c r="S16" s="121">
        <v>-4000</v>
      </c>
      <c r="T16" s="122"/>
      <c r="U16" s="123"/>
      <c r="V16" s="124"/>
      <c r="W16" s="125"/>
      <c r="X16" s="126"/>
    </row>
    <row r="17" spans="1:24" ht="21.05" customHeight="1" x14ac:dyDescent="0.35">
      <c r="A17" s="57" t="s">
        <v>10</v>
      </c>
      <c r="B17" s="58"/>
      <c r="C17" s="59"/>
      <c r="D17" s="124">
        <f>SUM(D10:F16)</f>
        <v>0</v>
      </c>
      <c r="E17" s="125"/>
      <c r="F17" s="126"/>
      <c r="G17" s="121">
        <f>SUM(G10:I16)</f>
        <v>0</v>
      </c>
      <c r="H17" s="122"/>
      <c r="I17" s="123"/>
      <c r="J17" s="124">
        <f>SUM(J11:L16)</f>
        <v>805</v>
      </c>
      <c r="K17" s="125"/>
      <c r="L17" s="126"/>
      <c r="M17" s="70" t="s">
        <v>34</v>
      </c>
      <c r="N17" s="71"/>
      <c r="O17" s="72"/>
      <c r="P17" s="124">
        <v>-63.11</v>
      </c>
      <c r="Q17" s="125"/>
      <c r="R17" s="126"/>
      <c r="S17" s="121">
        <v>-175000</v>
      </c>
      <c r="T17" s="122"/>
      <c r="U17" s="123"/>
      <c r="V17" s="124">
        <v>-73352.539999999994</v>
      </c>
      <c r="W17" s="125"/>
      <c r="X17" s="126"/>
    </row>
    <row r="18" spans="1:24" ht="21.05" customHeight="1" x14ac:dyDescent="0.35">
      <c r="A18" s="57" t="s">
        <v>12</v>
      </c>
      <c r="B18" s="58"/>
      <c r="C18" s="59"/>
      <c r="D18" s="124"/>
      <c r="E18" s="125"/>
      <c r="F18" s="126"/>
      <c r="G18" s="121">
        <v>35000</v>
      </c>
      <c r="H18" s="122"/>
      <c r="I18" s="123"/>
      <c r="J18" s="124">
        <v>715.4</v>
      </c>
      <c r="K18" s="125"/>
      <c r="L18" s="126"/>
      <c r="M18" s="70" t="s">
        <v>35</v>
      </c>
      <c r="N18" s="71"/>
      <c r="O18" s="72"/>
      <c r="P18" s="124"/>
      <c r="Q18" s="125"/>
      <c r="R18" s="126"/>
      <c r="S18" s="121">
        <v>-2500</v>
      </c>
      <c r="T18" s="122"/>
      <c r="U18" s="123"/>
      <c r="V18" s="124">
        <v>-670</v>
      </c>
      <c r="W18" s="125"/>
      <c r="X18" s="126"/>
    </row>
    <row r="19" spans="1:24" ht="21.05" customHeight="1" x14ac:dyDescent="0.35">
      <c r="A19" s="57" t="s">
        <v>13</v>
      </c>
      <c r="B19" s="58"/>
      <c r="C19" s="59"/>
      <c r="D19" s="124"/>
      <c r="E19" s="125"/>
      <c r="F19" s="126"/>
      <c r="G19" s="121">
        <v>3500</v>
      </c>
      <c r="H19" s="122"/>
      <c r="I19" s="123"/>
      <c r="J19" s="124"/>
      <c r="K19" s="125"/>
      <c r="L19" s="126"/>
      <c r="M19" s="89" t="s">
        <v>36</v>
      </c>
      <c r="N19" s="89"/>
      <c r="O19" s="89"/>
      <c r="P19" s="124"/>
      <c r="Q19" s="125"/>
      <c r="R19" s="126"/>
      <c r="S19" s="121">
        <v>-670</v>
      </c>
      <c r="T19" s="122"/>
      <c r="U19" s="123"/>
      <c r="V19" s="124">
        <v>-670</v>
      </c>
      <c r="W19" s="125"/>
      <c r="X19" s="126"/>
    </row>
    <row r="20" spans="1:24" ht="21.05" customHeight="1" x14ac:dyDescent="0.35">
      <c r="A20" s="57" t="s">
        <v>14</v>
      </c>
      <c r="B20" s="58"/>
      <c r="C20" s="59"/>
      <c r="D20" s="124"/>
      <c r="E20" s="125"/>
      <c r="F20" s="126"/>
      <c r="G20" s="121">
        <v>8000</v>
      </c>
      <c r="H20" s="122"/>
      <c r="I20" s="123"/>
      <c r="J20" s="124"/>
      <c r="K20" s="125"/>
      <c r="L20" s="126"/>
      <c r="M20" s="70" t="s">
        <v>37</v>
      </c>
      <c r="N20" s="71"/>
      <c r="O20" s="72"/>
      <c r="P20" s="124">
        <v>3284.7</v>
      </c>
      <c r="Q20" s="125"/>
      <c r="R20" s="126"/>
      <c r="S20" s="121">
        <v>-12000</v>
      </c>
      <c r="T20" s="122"/>
      <c r="U20" s="123"/>
      <c r="V20" s="124">
        <v>-11373.5</v>
      </c>
      <c r="W20" s="125"/>
      <c r="X20" s="126"/>
    </row>
    <row r="21" spans="1:24" ht="21.05" customHeight="1" x14ac:dyDescent="0.35">
      <c r="A21" s="57" t="s">
        <v>15</v>
      </c>
      <c r="B21" s="58"/>
      <c r="C21" s="59"/>
      <c r="D21" s="124">
        <v>575</v>
      </c>
      <c r="E21" s="125"/>
      <c r="F21" s="126"/>
      <c r="G21" s="121">
        <v>175000</v>
      </c>
      <c r="H21" s="122"/>
      <c r="I21" s="123"/>
      <c r="J21" s="124">
        <v>100500</v>
      </c>
      <c r="K21" s="125"/>
      <c r="L21" s="126"/>
      <c r="M21" s="70" t="s">
        <v>38</v>
      </c>
      <c r="N21" s="71"/>
      <c r="O21" s="72"/>
      <c r="P21" s="124">
        <v>207</v>
      </c>
      <c r="Q21" s="125"/>
      <c r="R21" s="126"/>
      <c r="S21" s="121"/>
      <c r="T21" s="122"/>
      <c r="U21" s="123"/>
      <c r="V21" s="124"/>
      <c r="W21" s="125"/>
      <c r="X21" s="126"/>
    </row>
    <row r="22" spans="1:24" ht="21.05" customHeight="1" x14ac:dyDescent="0.35">
      <c r="A22" s="57" t="s">
        <v>16</v>
      </c>
      <c r="B22" s="58"/>
      <c r="C22" s="59"/>
      <c r="D22" s="124"/>
      <c r="E22" s="125"/>
      <c r="F22" s="126"/>
      <c r="G22" s="121"/>
      <c r="H22" s="122"/>
      <c r="I22" s="123"/>
      <c r="J22" s="131">
        <v>780</v>
      </c>
      <c r="K22" s="132"/>
      <c r="L22" s="133"/>
      <c r="M22" s="61" t="s">
        <v>39</v>
      </c>
      <c r="N22" s="62"/>
      <c r="O22" s="63"/>
      <c r="P22" s="124"/>
      <c r="Q22" s="125"/>
      <c r="R22" s="126"/>
      <c r="S22" s="121">
        <v>-12000</v>
      </c>
      <c r="T22" s="122"/>
      <c r="U22" s="123"/>
      <c r="V22" s="124">
        <v>-8332.2999999999993</v>
      </c>
      <c r="W22" s="125"/>
      <c r="X22" s="126"/>
    </row>
    <row r="23" spans="1:24" ht="21.05" customHeight="1" x14ac:dyDescent="0.35">
      <c r="A23" s="83" t="s">
        <v>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61" t="s">
        <v>40</v>
      </c>
      <c r="N23" s="62"/>
      <c r="O23" s="63"/>
      <c r="P23" s="134"/>
      <c r="Q23" s="135"/>
      <c r="R23" s="136"/>
      <c r="S23" s="137">
        <v>-1000</v>
      </c>
      <c r="T23" s="138"/>
      <c r="U23" s="139"/>
      <c r="V23" s="140"/>
      <c r="W23" s="141"/>
      <c r="X23" s="142"/>
    </row>
    <row r="24" spans="1:24" ht="21.05" customHeight="1" x14ac:dyDescent="0.3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61" t="s">
        <v>41</v>
      </c>
      <c r="N24" s="62"/>
      <c r="O24" s="63"/>
      <c r="P24" s="124"/>
      <c r="Q24" s="125"/>
      <c r="R24" s="126"/>
      <c r="S24" s="121">
        <v>-1000</v>
      </c>
      <c r="T24" s="122"/>
      <c r="U24" s="123"/>
      <c r="V24" s="124"/>
      <c r="W24" s="125"/>
      <c r="X24" s="126"/>
    </row>
    <row r="25" spans="1:24" ht="38.25" customHeight="1" x14ac:dyDescent="0.35">
      <c r="A25" s="61" t="s">
        <v>18</v>
      </c>
      <c r="B25" s="62"/>
      <c r="C25" s="63"/>
      <c r="D25" s="124"/>
      <c r="E25" s="125"/>
      <c r="F25" s="126"/>
      <c r="G25" s="121"/>
      <c r="H25" s="122"/>
      <c r="I25" s="123"/>
      <c r="J25" s="124"/>
      <c r="K25" s="125"/>
      <c r="L25" s="126"/>
      <c r="M25" s="143" t="s">
        <v>53</v>
      </c>
      <c r="N25" s="144"/>
      <c r="O25" s="145"/>
      <c r="P25" s="124">
        <v>3606.3</v>
      </c>
      <c r="Q25" s="125"/>
      <c r="R25" s="126"/>
      <c r="S25" s="121"/>
      <c r="T25" s="122"/>
      <c r="U25" s="123"/>
      <c r="V25" s="124"/>
      <c r="W25" s="125"/>
      <c r="X25" s="126"/>
    </row>
    <row r="26" spans="1:24" ht="21.05" customHeight="1" x14ac:dyDescent="0.35">
      <c r="A26" s="61" t="s">
        <v>19</v>
      </c>
      <c r="B26" s="62"/>
      <c r="C26" s="63"/>
      <c r="D26" s="124"/>
      <c r="E26" s="125"/>
      <c r="F26" s="126"/>
      <c r="G26" s="121"/>
      <c r="H26" s="122"/>
      <c r="I26" s="123"/>
      <c r="J26" s="124">
        <v>750</v>
      </c>
      <c r="K26" s="125"/>
      <c r="L26" s="126"/>
      <c r="M26" s="70" t="s">
        <v>42</v>
      </c>
      <c r="N26" s="71"/>
      <c r="O26" s="72"/>
      <c r="P26" s="124"/>
      <c r="Q26" s="125"/>
      <c r="R26" s="126"/>
      <c r="S26" s="121">
        <v>-400</v>
      </c>
      <c r="T26" s="122"/>
      <c r="U26" s="123"/>
      <c r="V26" s="124"/>
      <c r="W26" s="125"/>
      <c r="X26" s="126"/>
    </row>
    <row r="27" spans="1:24" ht="21.05" customHeight="1" x14ac:dyDescent="0.35">
      <c r="A27" s="61" t="s">
        <v>12</v>
      </c>
      <c r="B27" s="62"/>
      <c r="C27" s="63"/>
      <c r="D27" s="124"/>
      <c r="E27" s="125"/>
      <c r="F27" s="126"/>
      <c r="G27" s="121"/>
      <c r="H27" s="122"/>
      <c r="I27" s="123"/>
      <c r="J27" s="124"/>
      <c r="K27" s="125"/>
      <c r="L27" s="126"/>
      <c r="M27" s="89" t="s">
        <v>43</v>
      </c>
      <c r="N27" s="89"/>
      <c r="O27" s="89"/>
      <c r="P27" s="124">
        <v>-847.5</v>
      </c>
      <c r="Q27" s="125"/>
      <c r="R27" s="126"/>
      <c r="S27" s="121">
        <v>-2300</v>
      </c>
      <c r="T27" s="122"/>
      <c r="U27" s="123"/>
      <c r="V27" s="124">
        <v>-847.5</v>
      </c>
      <c r="W27" s="125"/>
      <c r="X27" s="126"/>
    </row>
    <row r="28" spans="1:24" ht="21.05" customHeight="1" x14ac:dyDescent="0.35">
      <c r="A28" s="61" t="s">
        <v>2</v>
      </c>
      <c r="B28" s="62"/>
      <c r="C28" s="63"/>
      <c r="D28" s="124"/>
      <c r="E28" s="125"/>
      <c r="F28" s="126"/>
      <c r="G28" s="121"/>
      <c r="H28" s="122"/>
      <c r="I28" s="123"/>
      <c r="J28" s="124"/>
      <c r="K28" s="125"/>
      <c r="L28" s="126"/>
      <c r="M28" s="70" t="s">
        <v>44</v>
      </c>
      <c r="N28" s="71"/>
      <c r="O28" s="72"/>
      <c r="P28" s="124"/>
      <c r="Q28" s="125"/>
      <c r="R28" s="126"/>
      <c r="S28" s="121">
        <v>-2500</v>
      </c>
      <c r="T28" s="122"/>
      <c r="U28" s="123"/>
      <c r="V28" s="124">
        <v>-551.55999999999995</v>
      </c>
      <c r="W28" s="125"/>
      <c r="X28" s="126"/>
    </row>
    <row r="29" spans="1:24" ht="21.05" customHeight="1" x14ac:dyDescent="0.35">
      <c r="A29" s="61" t="s">
        <v>20</v>
      </c>
      <c r="B29" s="62"/>
      <c r="C29" s="63"/>
      <c r="D29" s="124"/>
      <c r="E29" s="125"/>
      <c r="F29" s="126"/>
      <c r="G29" s="121"/>
      <c r="H29" s="122"/>
      <c r="I29" s="123"/>
      <c r="J29" s="124"/>
      <c r="K29" s="125"/>
      <c r="L29" s="126"/>
      <c r="M29" s="70" t="s">
        <v>45</v>
      </c>
      <c r="N29" s="71"/>
      <c r="O29" s="72"/>
      <c r="P29" s="124">
        <v>-3735.78</v>
      </c>
      <c r="Q29" s="125"/>
      <c r="R29" s="126"/>
      <c r="S29" s="121">
        <v>-3000</v>
      </c>
      <c r="T29" s="122"/>
      <c r="U29" s="123"/>
      <c r="V29" s="124">
        <v>-10914.67</v>
      </c>
      <c r="W29" s="125"/>
      <c r="X29" s="126"/>
    </row>
    <row r="30" spans="1:24" ht="30.75" customHeight="1" x14ac:dyDescent="0.35">
      <c r="A30" s="146" t="s">
        <v>21</v>
      </c>
      <c r="B30" s="147"/>
      <c r="C30" s="148"/>
      <c r="D30" s="124">
        <f>SUM(D25:F29)</f>
        <v>0</v>
      </c>
      <c r="E30" s="125"/>
      <c r="F30" s="126"/>
      <c r="G30" s="121">
        <f t="shared" ref="G30" si="0">SUM(G25:I29)</f>
        <v>0</v>
      </c>
      <c r="H30" s="122"/>
      <c r="I30" s="123"/>
      <c r="J30" s="124">
        <f t="shared" ref="J30" si="1">SUM(J25:L29)</f>
        <v>750</v>
      </c>
      <c r="K30" s="125"/>
      <c r="L30" s="126"/>
      <c r="M30" s="70" t="s">
        <v>46</v>
      </c>
      <c r="N30" s="71"/>
      <c r="O30" s="72"/>
      <c r="P30" s="124"/>
      <c r="Q30" s="125"/>
      <c r="R30" s="126"/>
      <c r="S30" s="121">
        <v>-40000</v>
      </c>
      <c r="T30" s="122"/>
      <c r="U30" s="123"/>
      <c r="V30" s="124"/>
      <c r="W30" s="125"/>
      <c r="X30" s="126"/>
    </row>
    <row r="31" spans="1:24" ht="21.05" customHeight="1" x14ac:dyDescent="0.35">
      <c r="A31" s="57" t="s">
        <v>22</v>
      </c>
      <c r="B31" s="58"/>
      <c r="C31" s="59"/>
      <c r="D31" s="124"/>
      <c r="E31" s="125"/>
      <c r="F31" s="126"/>
      <c r="G31" s="121">
        <v>8000</v>
      </c>
      <c r="H31" s="122"/>
      <c r="I31" s="123"/>
      <c r="J31" s="124"/>
      <c r="K31" s="125"/>
      <c r="L31" s="126"/>
      <c r="M31" s="70" t="s">
        <v>47</v>
      </c>
      <c r="N31" s="71"/>
      <c r="O31" s="72"/>
      <c r="P31" s="124">
        <v>-1820</v>
      </c>
      <c r="Q31" s="125"/>
      <c r="R31" s="126"/>
      <c r="S31" s="121">
        <v>-10000</v>
      </c>
      <c r="T31" s="122"/>
      <c r="U31" s="123"/>
      <c r="V31" s="124">
        <v>-18395</v>
      </c>
      <c r="W31" s="125"/>
      <c r="X31" s="126"/>
    </row>
    <row r="32" spans="1:24" ht="21.05" customHeight="1" x14ac:dyDescent="0.35">
      <c r="A32" s="57" t="s">
        <v>23</v>
      </c>
      <c r="B32" s="58"/>
      <c r="C32" s="59"/>
      <c r="D32" s="124"/>
      <c r="E32" s="125"/>
      <c r="F32" s="126"/>
      <c r="G32" s="121"/>
      <c r="H32" s="122"/>
      <c r="I32" s="123"/>
      <c r="J32" s="124">
        <v>971</v>
      </c>
      <c r="K32" s="125"/>
      <c r="L32" s="126"/>
      <c r="M32" s="70" t="s">
        <v>48</v>
      </c>
      <c r="N32" s="71"/>
      <c r="O32" s="72"/>
      <c r="P32" s="124"/>
      <c r="Q32" s="125"/>
      <c r="R32" s="126"/>
      <c r="S32" s="121">
        <v>-27000</v>
      </c>
      <c r="T32" s="122"/>
      <c r="U32" s="123"/>
      <c r="V32" s="124">
        <v>-667.9</v>
      </c>
      <c r="W32" s="125"/>
      <c r="X32" s="126"/>
    </row>
    <row r="33" spans="1:25" ht="21.05" customHeight="1" x14ac:dyDescent="0.35">
      <c r="A33" s="77"/>
      <c r="B33" s="78"/>
      <c r="C33" s="79"/>
      <c r="D33" s="124"/>
      <c r="E33" s="125"/>
      <c r="F33" s="126"/>
      <c r="G33" s="121"/>
      <c r="H33" s="122"/>
      <c r="I33" s="123"/>
      <c r="J33" s="124"/>
      <c r="K33" s="125"/>
      <c r="L33" s="126"/>
      <c r="M33" s="70" t="s">
        <v>49</v>
      </c>
      <c r="N33" s="71"/>
      <c r="O33" s="72"/>
      <c r="P33" s="124"/>
      <c r="Q33" s="125"/>
      <c r="R33" s="126"/>
      <c r="S33" s="121">
        <v>-1000</v>
      </c>
      <c r="T33" s="122"/>
      <c r="U33" s="123"/>
      <c r="V33" s="124"/>
      <c r="W33" s="125"/>
      <c r="X33" s="126"/>
    </row>
    <row r="34" spans="1:25" ht="21.05" customHeight="1" x14ac:dyDescent="0.35">
      <c r="A34" s="77" t="s">
        <v>60</v>
      </c>
      <c r="B34" s="78"/>
      <c r="C34" s="79"/>
      <c r="D34" s="124">
        <v>40380.589999999997</v>
      </c>
      <c r="E34" s="125"/>
      <c r="F34" s="126"/>
      <c r="G34" s="121"/>
      <c r="H34" s="122"/>
      <c r="I34" s="123"/>
      <c r="J34" s="124"/>
      <c r="K34" s="125"/>
      <c r="L34" s="126"/>
      <c r="M34" s="70" t="s">
        <v>50</v>
      </c>
      <c r="N34" s="71"/>
      <c r="O34" s="72"/>
      <c r="P34" s="124">
        <v>-904</v>
      </c>
      <c r="Q34" s="125"/>
      <c r="R34" s="126"/>
      <c r="S34" s="121">
        <v>-1000</v>
      </c>
      <c r="T34" s="122"/>
      <c r="U34" s="123"/>
      <c r="V34" s="124">
        <v>-1333.4</v>
      </c>
      <c r="W34" s="125"/>
      <c r="X34" s="126"/>
    </row>
    <row r="35" spans="1:25" ht="21.05" customHeight="1" x14ac:dyDescent="0.35">
      <c r="A35" s="77"/>
      <c r="B35" s="78"/>
      <c r="C35" s="79"/>
      <c r="D35" s="124"/>
      <c r="E35" s="125"/>
      <c r="F35" s="126"/>
      <c r="G35" s="121"/>
      <c r="H35" s="122"/>
      <c r="I35" s="123"/>
      <c r="J35" s="124"/>
      <c r="K35" s="125"/>
      <c r="L35" s="126"/>
      <c r="M35" s="70" t="s">
        <v>51</v>
      </c>
      <c r="N35" s="71"/>
      <c r="O35" s="72"/>
      <c r="P35" s="124"/>
      <c r="Q35" s="125"/>
      <c r="R35" s="126"/>
      <c r="S35" s="121">
        <v>-1000</v>
      </c>
      <c r="T35" s="122"/>
      <c r="U35" s="123"/>
      <c r="V35" s="124">
        <v>-5397.11</v>
      </c>
      <c r="W35" s="125"/>
      <c r="X35" s="126"/>
    </row>
    <row r="36" spans="1:25" ht="21.05" customHeight="1" thickBot="1" x14ac:dyDescent="0.45">
      <c r="A36" s="74" t="s">
        <v>24</v>
      </c>
      <c r="B36" s="75"/>
      <c r="C36" s="76"/>
      <c r="D36" s="124">
        <f>SUM(D9,D17:F22,D30:F34)</f>
        <v>41365.82</v>
      </c>
      <c r="E36" s="125"/>
      <c r="F36" s="126"/>
      <c r="G36" s="121">
        <f>SUM(G9,G17,G18,G19,G20,G21,G22,G30,G31,G32)</f>
        <v>239500</v>
      </c>
      <c r="H36" s="122"/>
      <c r="I36" s="123"/>
      <c r="J36" s="131">
        <f>SUM(J9,J17,J18,J19,J20,J21,J22,J30,J31,J32)</f>
        <v>114072.77</v>
      </c>
      <c r="K36" s="132"/>
      <c r="L36" s="133"/>
      <c r="M36" s="74" t="s">
        <v>52</v>
      </c>
      <c r="N36" s="75"/>
      <c r="O36" s="76"/>
      <c r="P36" s="124">
        <f>SUM(P9:R35)</f>
        <v>-620.59999999999991</v>
      </c>
      <c r="Q36" s="125"/>
      <c r="R36" s="126"/>
      <c r="S36" s="121">
        <f t="shared" ref="S36" si="2">SUM(S9:U35)</f>
        <v>-324870</v>
      </c>
      <c r="T36" s="122"/>
      <c r="U36" s="123"/>
      <c r="V36" s="124">
        <f t="shared" ref="V36" si="3">SUM(V9:X35)</f>
        <v>-146923.76999999996</v>
      </c>
      <c r="W36" s="125"/>
      <c r="X36" s="126"/>
      <c r="Y36" s="4"/>
    </row>
    <row r="37" spans="1:25" ht="21.05" customHeight="1" x14ac:dyDescent="0.3">
      <c r="A37" s="5"/>
      <c r="B37" s="1"/>
      <c r="C37" s="1"/>
      <c r="D37" s="1"/>
      <c r="E37" s="1"/>
      <c r="F37" s="5"/>
      <c r="G37" s="1"/>
      <c r="H37" s="1"/>
      <c r="I37" s="99" t="s">
        <v>54</v>
      </c>
      <c r="J37" s="100"/>
      <c r="K37" s="100"/>
      <c r="L37" s="101"/>
      <c r="M37" s="107">
        <f>SUM(D36--P36)</f>
        <v>40745.22</v>
      </c>
      <c r="N37" s="107"/>
      <c r="O37" s="107"/>
      <c r="P37" s="108"/>
      <c r="U37" s="4"/>
    </row>
    <row r="38" spans="1:25" ht="21.05" customHeight="1" x14ac:dyDescent="0.75">
      <c r="I38" s="99"/>
      <c r="J38" s="102"/>
      <c r="K38" s="102"/>
      <c r="L38" s="103"/>
      <c r="M38" s="107"/>
      <c r="N38" s="107"/>
      <c r="O38" s="107"/>
      <c r="P38" s="108"/>
      <c r="Q38" s="3"/>
    </row>
    <row r="39" spans="1:25" ht="21.05" customHeight="1" thickBot="1" x14ac:dyDescent="0.8">
      <c r="I39" s="104"/>
      <c r="J39" s="105"/>
      <c r="K39" s="105"/>
      <c r="L39" s="106"/>
      <c r="M39" s="109"/>
      <c r="N39" s="109"/>
      <c r="O39" s="109"/>
      <c r="P39" s="110"/>
      <c r="Q39" s="3"/>
    </row>
    <row r="40" spans="1:25" ht="14.95" customHeight="1" x14ac:dyDescent="0.75">
      <c r="I40" s="2"/>
      <c r="J40" s="2"/>
      <c r="K40" s="2"/>
      <c r="L40" s="2"/>
      <c r="M40" s="2"/>
      <c r="N40" s="3"/>
      <c r="O40" s="3"/>
      <c r="P40" s="3"/>
      <c r="Q40" s="3"/>
    </row>
    <row r="41" spans="1:25" x14ac:dyDescent="0.3">
      <c r="L41" s="4"/>
    </row>
  </sheetData>
  <mergeCells count="226">
    <mergeCell ref="I37:L39"/>
    <mergeCell ref="M37:P39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5:C35"/>
    <mergeCell ref="D35:F35"/>
    <mergeCell ref="G35:I35"/>
    <mergeCell ref="J35:L35"/>
    <mergeCell ref="M35:O35"/>
    <mergeCell ref="P35:R35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3:C33"/>
    <mergeCell ref="D33:F33"/>
    <mergeCell ref="G33:I33"/>
    <mergeCell ref="J33:L33"/>
    <mergeCell ref="M33:O33"/>
    <mergeCell ref="P33:R33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1:C31"/>
    <mergeCell ref="D31:F31"/>
    <mergeCell ref="G31:I31"/>
    <mergeCell ref="J31:L31"/>
    <mergeCell ref="M31:O31"/>
    <mergeCell ref="P31:R31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29:C29"/>
    <mergeCell ref="D29:F29"/>
    <mergeCell ref="G29:I29"/>
    <mergeCell ref="J29:L29"/>
    <mergeCell ref="M29:O29"/>
    <mergeCell ref="P29:R29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7:C27"/>
    <mergeCell ref="D27:F27"/>
    <mergeCell ref="G27:I27"/>
    <mergeCell ref="J27:L27"/>
    <mergeCell ref="M27:O27"/>
    <mergeCell ref="P27:R27"/>
    <mergeCell ref="S25:U25"/>
    <mergeCell ref="V25:X25"/>
    <mergeCell ref="A26:C26"/>
    <mergeCell ref="D26:F26"/>
    <mergeCell ref="G26:I26"/>
    <mergeCell ref="J26:L26"/>
    <mergeCell ref="M26:O26"/>
    <mergeCell ref="P26:R26"/>
    <mergeCell ref="S26:U26"/>
    <mergeCell ref="V26:X26"/>
    <mergeCell ref="A25:C25"/>
    <mergeCell ref="D25:F25"/>
    <mergeCell ref="G25:I25"/>
    <mergeCell ref="J25:L25"/>
    <mergeCell ref="M25:O25"/>
    <mergeCell ref="P25:R25"/>
    <mergeCell ref="A23:L24"/>
    <mergeCell ref="M23:O23"/>
    <mergeCell ref="P23:R23"/>
    <mergeCell ref="S23:U23"/>
    <mergeCell ref="V23:X23"/>
    <mergeCell ref="M24:O24"/>
    <mergeCell ref="P24:R24"/>
    <mergeCell ref="S24:U24"/>
    <mergeCell ref="V24:X24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1:C21"/>
    <mergeCell ref="D21:F21"/>
    <mergeCell ref="G21:I21"/>
    <mergeCell ref="J21:L21"/>
    <mergeCell ref="M21:O21"/>
    <mergeCell ref="P21:R21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19:C19"/>
    <mergeCell ref="D19:F19"/>
    <mergeCell ref="G19:I19"/>
    <mergeCell ref="J19:L19"/>
    <mergeCell ref="M19:O19"/>
    <mergeCell ref="P19:R19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7:C17"/>
    <mergeCell ref="D17:F17"/>
    <mergeCell ref="G17:I17"/>
    <mergeCell ref="J17:L17"/>
    <mergeCell ref="M17:O17"/>
    <mergeCell ref="P17:R17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5:C15"/>
    <mergeCell ref="D15:F15"/>
    <mergeCell ref="G15:I15"/>
    <mergeCell ref="J15:L15"/>
    <mergeCell ref="M15:O15"/>
    <mergeCell ref="P15:R15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3:C13"/>
    <mergeCell ref="D13:F13"/>
    <mergeCell ref="G13:I13"/>
    <mergeCell ref="J13:L13"/>
    <mergeCell ref="M13:O13"/>
    <mergeCell ref="P13:R13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1:C11"/>
    <mergeCell ref="D11:F11"/>
    <mergeCell ref="G11:I11"/>
    <mergeCell ref="J11:L11"/>
    <mergeCell ref="M11:O11"/>
    <mergeCell ref="P11:R11"/>
    <mergeCell ref="S9:U9"/>
    <mergeCell ref="V9:X9"/>
    <mergeCell ref="A10:L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</mergeCells>
  <pageMargins left="0.7" right="0.7" top="0.75" bottom="0.75" header="0.3" footer="0.3"/>
  <pageSetup scale="56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B52CB-6FCA-467F-9929-C2672969894D}">
  <dimension ref="A1:Y41"/>
  <sheetViews>
    <sheetView view="pageBreakPreview" zoomScale="60" zoomScaleNormal="100" workbookViewId="0">
      <selection activeCell="A7" sqref="A7:C8"/>
    </sheetView>
  </sheetViews>
  <sheetFormatPr defaultRowHeight="14.4" x14ac:dyDescent="0.3"/>
  <sheetData>
    <row r="1" spans="1:24" ht="21.05" customHeight="1" x14ac:dyDescent="0.3">
      <c r="A1" s="45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65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4" ht="21.05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24" ht="21.05" customHeigh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ht="21.0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ht="21.05" customHeight="1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ht="21.0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4" ht="21.05" customHeight="1" x14ac:dyDescent="0.3">
      <c r="A7" s="115" t="s">
        <v>0</v>
      </c>
      <c r="B7" s="116"/>
      <c r="C7" s="117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115" t="s">
        <v>25</v>
      </c>
      <c r="N7" s="116"/>
      <c r="O7" s="117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24" ht="21.05" customHeight="1" x14ac:dyDescent="0.3">
      <c r="A8" s="118"/>
      <c r="B8" s="119"/>
      <c r="C8" s="120"/>
      <c r="D8" s="32"/>
      <c r="E8" s="32"/>
      <c r="F8" s="32"/>
      <c r="G8" s="36"/>
      <c r="H8" s="37"/>
      <c r="I8" s="38"/>
      <c r="J8" s="42"/>
      <c r="K8" s="43"/>
      <c r="L8" s="44"/>
      <c r="M8" s="118"/>
      <c r="N8" s="119"/>
      <c r="O8" s="120"/>
      <c r="P8" s="32"/>
      <c r="Q8" s="32"/>
      <c r="R8" s="32"/>
      <c r="S8" s="36"/>
      <c r="T8" s="37"/>
      <c r="U8" s="38"/>
      <c r="V8" s="42"/>
      <c r="W8" s="43"/>
      <c r="X8" s="44"/>
    </row>
    <row r="9" spans="1:24" ht="21.05" customHeight="1" x14ac:dyDescent="0.35">
      <c r="A9" s="57" t="s">
        <v>1</v>
      </c>
      <c r="B9" s="58"/>
      <c r="C9" s="59"/>
      <c r="D9" s="124">
        <v>1077.28</v>
      </c>
      <c r="E9" s="125"/>
      <c r="F9" s="126"/>
      <c r="G9" s="121">
        <v>10000</v>
      </c>
      <c r="H9" s="122"/>
      <c r="I9" s="123"/>
      <c r="J9" s="124">
        <v>9551.3700000000008</v>
      </c>
      <c r="K9" s="125"/>
      <c r="L9" s="126"/>
      <c r="M9" s="70" t="s">
        <v>26</v>
      </c>
      <c r="N9" s="71"/>
      <c r="O9" s="72"/>
      <c r="P9" s="124"/>
      <c r="Q9" s="125"/>
      <c r="R9" s="126"/>
      <c r="S9" s="121"/>
      <c r="T9" s="122"/>
      <c r="U9" s="123"/>
      <c r="V9" s="124"/>
      <c r="W9" s="125"/>
      <c r="X9" s="126"/>
    </row>
    <row r="10" spans="1:24" ht="21.05" customHeight="1" x14ac:dyDescent="0.35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124">
        <v>-439.55</v>
      </c>
      <c r="Q10" s="125"/>
      <c r="R10" s="126"/>
      <c r="S10" s="121">
        <v>-12000</v>
      </c>
      <c r="T10" s="122"/>
      <c r="U10" s="123"/>
      <c r="V10" s="124">
        <v>-4704.04</v>
      </c>
      <c r="W10" s="125"/>
      <c r="X10" s="126"/>
    </row>
    <row r="11" spans="1:24" ht="21.05" customHeight="1" x14ac:dyDescent="0.35">
      <c r="A11" s="60" t="s">
        <v>3</v>
      </c>
      <c r="B11" s="60"/>
      <c r="C11" s="60"/>
      <c r="D11" s="124"/>
      <c r="E11" s="125"/>
      <c r="F11" s="126"/>
      <c r="G11" s="121"/>
      <c r="H11" s="122"/>
      <c r="I11" s="123"/>
      <c r="J11" s="127">
        <v>250</v>
      </c>
      <c r="K11" s="128"/>
      <c r="L11" s="129"/>
      <c r="M11" s="70" t="s">
        <v>28</v>
      </c>
      <c r="N11" s="71"/>
      <c r="O11" s="72"/>
      <c r="P11" s="124"/>
      <c r="Q11" s="125"/>
      <c r="R11" s="126"/>
      <c r="S11" s="121">
        <v>-3000</v>
      </c>
      <c r="T11" s="122"/>
      <c r="U11" s="123"/>
      <c r="V11" s="124">
        <v>-1281.1500000000001</v>
      </c>
      <c r="W11" s="125"/>
      <c r="X11" s="126"/>
    </row>
    <row r="12" spans="1:24" ht="21.05" customHeight="1" x14ac:dyDescent="0.35">
      <c r="A12" s="61" t="s">
        <v>4</v>
      </c>
      <c r="B12" s="62"/>
      <c r="C12" s="63"/>
      <c r="D12" s="124"/>
      <c r="E12" s="125"/>
      <c r="F12" s="126"/>
      <c r="G12" s="121"/>
      <c r="H12" s="122"/>
      <c r="I12" s="123"/>
      <c r="J12" s="124">
        <v>500</v>
      </c>
      <c r="K12" s="125"/>
      <c r="L12" s="126"/>
      <c r="M12" s="70" t="s">
        <v>29</v>
      </c>
      <c r="N12" s="71"/>
      <c r="O12" s="72"/>
      <c r="P12" s="124"/>
      <c r="Q12" s="125"/>
      <c r="R12" s="126"/>
      <c r="S12" s="121">
        <v>-3500</v>
      </c>
      <c r="T12" s="122"/>
      <c r="U12" s="123"/>
      <c r="V12" s="124">
        <v>-1323</v>
      </c>
      <c r="W12" s="125"/>
      <c r="X12" s="126"/>
    </row>
    <row r="13" spans="1:24" ht="21.05" customHeight="1" x14ac:dyDescent="0.35">
      <c r="A13" s="61" t="s">
        <v>5</v>
      </c>
      <c r="B13" s="62"/>
      <c r="C13" s="63"/>
      <c r="D13" s="124"/>
      <c r="E13" s="125"/>
      <c r="F13" s="126"/>
      <c r="G13" s="121"/>
      <c r="H13" s="122"/>
      <c r="I13" s="123"/>
      <c r="J13" s="124"/>
      <c r="K13" s="125"/>
      <c r="L13" s="126"/>
      <c r="M13" s="70" t="s">
        <v>30</v>
      </c>
      <c r="N13" s="71"/>
      <c r="O13" s="72"/>
      <c r="P13" s="124"/>
      <c r="Q13" s="125"/>
      <c r="R13" s="126"/>
      <c r="S13" s="121">
        <v>-10000</v>
      </c>
      <c r="T13" s="122"/>
      <c r="U13" s="123"/>
      <c r="V13" s="124">
        <v>-7110.1</v>
      </c>
      <c r="W13" s="125"/>
      <c r="X13" s="126"/>
    </row>
    <row r="14" spans="1:24" ht="21.05" customHeight="1" x14ac:dyDescent="0.35">
      <c r="A14" s="61" t="s">
        <v>6</v>
      </c>
      <c r="B14" s="62"/>
      <c r="C14" s="63"/>
      <c r="D14" s="130"/>
      <c r="E14" s="130"/>
      <c r="F14" s="130"/>
      <c r="G14" s="121"/>
      <c r="H14" s="122"/>
      <c r="I14" s="123"/>
      <c r="J14" s="124">
        <v>20</v>
      </c>
      <c r="K14" s="125"/>
      <c r="L14" s="126"/>
      <c r="M14" s="70" t="s">
        <v>31</v>
      </c>
      <c r="N14" s="71"/>
      <c r="O14" s="72"/>
      <c r="P14" s="124"/>
      <c r="Q14" s="125"/>
      <c r="R14" s="126"/>
      <c r="S14" s="121"/>
      <c r="T14" s="122"/>
      <c r="U14" s="123"/>
      <c r="V14" s="124"/>
      <c r="W14" s="125"/>
      <c r="X14" s="126"/>
    </row>
    <row r="15" spans="1:24" ht="21.05" customHeight="1" x14ac:dyDescent="0.35">
      <c r="A15" s="61" t="s">
        <v>7</v>
      </c>
      <c r="B15" s="62"/>
      <c r="C15" s="63"/>
      <c r="D15" s="124"/>
      <c r="E15" s="125"/>
      <c r="F15" s="126"/>
      <c r="G15" s="121"/>
      <c r="H15" s="122"/>
      <c r="I15" s="123"/>
      <c r="J15" s="124">
        <v>35</v>
      </c>
      <c r="K15" s="125"/>
      <c r="L15" s="126"/>
      <c r="M15" s="70" t="s">
        <v>32</v>
      </c>
      <c r="N15" s="71"/>
      <c r="O15" s="72"/>
      <c r="P15" s="124"/>
      <c r="Q15" s="125"/>
      <c r="R15" s="126"/>
      <c r="S15" s="121"/>
      <c r="T15" s="122"/>
      <c r="U15" s="123"/>
      <c r="V15" s="124"/>
      <c r="W15" s="125"/>
      <c r="X15" s="126"/>
    </row>
    <row r="16" spans="1:24" ht="21.05" customHeight="1" x14ac:dyDescent="0.35">
      <c r="A16" s="61" t="s">
        <v>8</v>
      </c>
      <c r="B16" s="62"/>
      <c r="C16" s="63"/>
      <c r="D16" s="124"/>
      <c r="E16" s="125"/>
      <c r="F16" s="126"/>
      <c r="G16" s="121"/>
      <c r="H16" s="122"/>
      <c r="I16" s="123"/>
      <c r="J16" s="124"/>
      <c r="K16" s="125"/>
      <c r="L16" s="126"/>
      <c r="M16" s="70" t="s">
        <v>33</v>
      </c>
      <c r="N16" s="71"/>
      <c r="O16" s="72"/>
      <c r="P16" s="124"/>
      <c r="Q16" s="125"/>
      <c r="R16" s="126"/>
      <c r="S16" s="121">
        <v>-4000</v>
      </c>
      <c r="T16" s="122"/>
      <c r="U16" s="123"/>
      <c r="V16" s="124"/>
      <c r="W16" s="125"/>
      <c r="X16" s="126"/>
    </row>
    <row r="17" spans="1:24" ht="21.05" customHeight="1" x14ac:dyDescent="0.35">
      <c r="A17" s="57" t="s">
        <v>10</v>
      </c>
      <c r="B17" s="58"/>
      <c r="C17" s="59"/>
      <c r="D17" s="124">
        <v>3000</v>
      </c>
      <c r="E17" s="125"/>
      <c r="F17" s="126"/>
      <c r="G17" s="121">
        <f>SUM(G10:I16)</f>
        <v>0</v>
      </c>
      <c r="H17" s="122"/>
      <c r="I17" s="123"/>
      <c r="J17" s="124">
        <f>SUM(J11:L16)</f>
        <v>805</v>
      </c>
      <c r="K17" s="125"/>
      <c r="L17" s="126"/>
      <c r="M17" s="70" t="s">
        <v>34</v>
      </c>
      <c r="N17" s="71"/>
      <c r="O17" s="72"/>
      <c r="P17" s="124">
        <v>-63.11</v>
      </c>
      <c r="Q17" s="125"/>
      <c r="R17" s="126"/>
      <c r="S17" s="121">
        <v>-175000</v>
      </c>
      <c r="T17" s="122"/>
      <c r="U17" s="123"/>
      <c r="V17" s="124">
        <v>-73352.539999999994</v>
      </c>
      <c r="W17" s="125"/>
      <c r="X17" s="126"/>
    </row>
    <row r="18" spans="1:24" ht="21.05" customHeight="1" x14ac:dyDescent="0.35">
      <c r="A18" s="57" t="s">
        <v>12</v>
      </c>
      <c r="B18" s="58"/>
      <c r="C18" s="59"/>
      <c r="D18" s="124"/>
      <c r="E18" s="125"/>
      <c r="F18" s="126"/>
      <c r="G18" s="121">
        <v>35000</v>
      </c>
      <c r="H18" s="122"/>
      <c r="I18" s="123"/>
      <c r="J18" s="124">
        <v>715.4</v>
      </c>
      <c r="K18" s="125"/>
      <c r="L18" s="126"/>
      <c r="M18" s="70" t="s">
        <v>35</v>
      </c>
      <c r="N18" s="71"/>
      <c r="O18" s="72"/>
      <c r="P18" s="124"/>
      <c r="Q18" s="125"/>
      <c r="R18" s="126"/>
      <c r="S18" s="121">
        <v>-2500</v>
      </c>
      <c r="T18" s="122"/>
      <c r="U18" s="123"/>
      <c r="V18" s="124">
        <v>-670</v>
      </c>
      <c r="W18" s="125"/>
      <c r="X18" s="126"/>
    </row>
    <row r="19" spans="1:24" ht="21.05" customHeight="1" x14ac:dyDescent="0.35">
      <c r="A19" s="57" t="s">
        <v>13</v>
      </c>
      <c r="B19" s="58"/>
      <c r="C19" s="59"/>
      <c r="D19" s="124"/>
      <c r="E19" s="125"/>
      <c r="F19" s="126"/>
      <c r="G19" s="121">
        <v>3500</v>
      </c>
      <c r="H19" s="122"/>
      <c r="I19" s="123"/>
      <c r="J19" s="124"/>
      <c r="K19" s="125"/>
      <c r="L19" s="126"/>
      <c r="M19" s="89" t="s">
        <v>36</v>
      </c>
      <c r="N19" s="89"/>
      <c r="O19" s="89"/>
      <c r="P19" s="124"/>
      <c r="Q19" s="125"/>
      <c r="R19" s="126"/>
      <c r="S19" s="121">
        <v>-670</v>
      </c>
      <c r="T19" s="122"/>
      <c r="U19" s="123"/>
      <c r="V19" s="124">
        <v>-670</v>
      </c>
      <c r="W19" s="125"/>
      <c r="X19" s="126"/>
    </row>
    <row r="20" spans="1:24" ht="21.05" customHeight="1" x14ac:dyDescent="0.35">
      <c r="A20" s="57" t="s">
        <v>14</v>
      </c>
      <c r="B20" s="58"/>
      <c r="C20" s="59"/>
      <c r="D20" s="124"/>
      <c r="E20" s="125"/>
      <c r="F20" s="126"/>
      <c r="G20" s="121">
        <v>8000</v>
      </c>
      <c r="H20" s="122"/>
      <c r="I20" s="123"/>
      <c r="J20" s="124"/>
      <c r="K20" s="125"/>
      <c r="L20" s="126"/>
      <c r="M20" s="70" t="s">
        <v>37</v>
      </c>
      <c r="N20" s="71"/>
      <c r="O20" s="72"/>
      <c r="P20" s="124">
        <v>-3453.3</v>
      </c>
      <c r="Q20" s="125"/>
      <c r="R20" s="126"/>
      <c r="S20" s="121">
        <v>-12000</v>
      </c>
      <c r="T20" s="122"/>
      <c r="U20" s="123"/>
      <c r="V20" s="124">
        <v>-11373.5</v>
      </c>
      <c r="W20" s="125"/>
      <c r="X20" s="126"/>
    </row>
    <row r="21" spans="1:24" ht="21.05" customHeight="1" x14ac:dyDescent="0.35">
      <c r="A21" s="57" t="s">
        <v>15</v>
      </c>
      <c r="B21" s="58"/>
      <c r="C21" s="59"/>
      <c r="D21" s="124">
        <v>69380</v>
      </c>
      <c r="E21" s="125"/>
      <c r="F21" s="126"/>
      <c r="G21" s="121">
        <v>175000</v>
      </c>
      <c r="H21" s="122"/>
      <c r="I21" s="123"/>
      <c r="J21" s="124">
        <v>100500</v>
      </c>
      <c r="K21" s="125"/>
      <c r="L21" s="126"/>
      <c r="M21" s="70" t="s">
        <v>38</v>
      </c>
      <c r="N21" s="71"/>
      <c r="O21" s="72"/>
      <c r="P21" s="124">
        <v>207</v>
      </c>
      <c r="Q21" s="125"/>
      <c r="R21" s="126"/>
      <c r="S21" s="121"/>
      <c r="T21" s="122"/>
      <c r="U21" s="123"/>
      <c r="V21" s="124"/>
      <c r="W21" s="125"/>
      <c r="X21" s="126"/>
    </row>
    <row r="22" spans="1:24" ht="21.05" customHeight="1" x14ac:dyDescent="0.35">
      <c r="A22" s="57" t="s">
        <v>16</v>
      </c>
      <c r="B22" s="58"/>
      <c r="C22" s="59"/>
      <c r="D22" s="124"/>
      <c r="E22" s="125"/>
      <c r="F22" s="126"/>
      <c r="G22" s="121"/>
      <c r="H22" s="122"/>
      <c r="I22" s="123"/>
      <c r="J22" s="131">
        <v>780</v>
      </c>
      <c r="K22" s="132"/>
      <c r="L22" s="133"/>
      <c r="M22" s="61" t="s">
        <v>39</v>
      </c>
      <c r="N22" s="62"/>
      <c r="O22" s="63"/>
      <c r="P22" s="124">
        <v>-5310</v>
      </c>
      <c r="Q22" s="125"/>
      <c r="R22" s="126"/>
      <c r="S22" s="121">
        <v>-12000</v>
      </c>
      <c r="T22" s="122"/>
      <c r="U22" s="123"/>
      <c r="V22" s="124">
        <v>-8332.2999999999993</v>
      </c>
      <c r="W22" s="125"/>
      <c r="X22" s="126"/>
    </row>
    <row r="23" spans="1:24" ht="21.05" customHeight="1" x14ac:dyDescent="0.35">
      <c r="A23" s="83" t="s">
        <v>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61" t="s">
        <v>40</v>
      </c>
      <c r="N23" s="62"/>
      <c r="O23" s="63"/>
      <c r="P23" s="134"/>
      <c r="Q23" s="135"/>
      <c r="R23" s="136"/>
      <c r="S23" s="137">
        <v>-1000</v>
      </c>
      <c r="T23" s="138"/>
      <c r="U23" s="139"/>
      <c r="V23" s="140"/>
      <c r="W23" s="141"/>
      <c r="X23" s="142"/>
    </row>
    <row r="24" spans="1:24" ht="21.05" customHeight="1" x14ac:dyDescent="0.3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61" t="s">
        <v>41</v>
      </c>
      <c r="N24" s="62"/>
      <c r="O24" s="63"/>
      <c r="P24" s="124"/>
      <c r="Q24" s="125"/>
      <c r="R24" s="126"/>
      <c r="S24" s="121">
        <v>-1000</v>
      </c>
      <c r="T24" s="122"/>
      <c r="U24" s="123"/>
      <c r="V24" s="124"/>
      <c r="W24" s="125"/>
      <c r="X24" s="126"/>
    </row>
    <row r="25" spans="1:24" ht="38.25" customHeight="1" x14ac:dyDescent="0.35">
      <c r="A25" s="61" t="s">
        <v>18</v>
      </c>
      <c r="B25" s="62"/>
      <c r="C25" s="63"/>
      <c r="D25" s="124"/>
      <c r="E25" s="125"/>
      <c r="F25" s="126"/>
      <c r="G25" s="121"/>
      <c r="H25" s="122"/>
      <c r="I25" s="123"/>
      <c r="J25" s="124"/>
      <c r="K25" s="125"/>
      <c r="L25" s="126"/>
      <c r="M25" s="143" t="s">
        <v>53</v>
      </c>
      <c r="N25" s="144"/>
      <c r="O25" s="145"/>
      <c r="P25" s="124">
        <v>3606.3</v>
      </c>
      <c r="Q25" s="125"/>
      <c r="R25" s="126"/>
      <c r="S25" s="121"/>
      <c r="T25" s="122"/>
      <c r="U25" s="123"/>
      <c r="V25" s="124"/>
      <c r="W25" s="125"/>
      <c r="X25" s="126"/>
    </row>
    <row r="26" spans="1:24" ht="21.05" customHeight="1" x14ac:dyDescent="0.35">
      <c r="A26" s="61" t="s">
        <v>19</v>
      </c>
      <c r="B26" s="62"/>
      <c r="C26" s="63"/>
      <c r="D26" s="124"/>
      <c r="E26" s="125"/>
      <c r="F26" s="126"/>
      <c r="G26" s="121"/>
      <c r="H26" s="122"/>
      <c r="I26" s="123"/>
      <c r="J26" s="124">
        <v>750</v>
      </c>
      <c r="K26" s="125"/>
      <c r="L26" s="126"/>
      <c r="M26" s="70" t="s">
        <v>42</v>
      </c>
      <c r="N26" s="71"/>
      <c r="O26" s="72"/>
      <c r="P26" s="124"/>
      <c r="Q26" s="125"/>
      <c r="R26" s="126"/>
      <c r="S26" s="121">
        <v>-400</v>
      </c>
      <c r="T26" s="122"/>
      <c r="U26" s="123"/>
      <c r="V26" s="124"/>
      <c r="W26" s="125"/>
      <c r="X26" s="126"/>
    </row>
    <row r="27" spans="1:24" ht="21.05" customHeight="1" x14ac:dyDescent="0.35">
      <c r="A27" s="61" t="s">
        <v>12</v>
      </c>
      <c r="B27" s="62"/>
      <c r="C27" s="63"/>
      <c r="D27" s="124"/>
      <c r="E27" s="125"/>
      <c r="F27" s="126"/>
      <c r="G27" s="121"/>
      <c r="H27" s="122"/>
      <c r="I27" s="123"/>
      <c r="J27" s="124"/>
      <c r="K27" s="125"/>
      <c r="L27" s="126"/>
      <c r="M27" s="89" t="s">
        <v>43</v>
      </c>
      <c r="N27" s="89"/>
      <c r="O27" s="89"/>
      <c r="P27" s="124">
        <v>-847.5</v>
      </c>
      <c r="Q27" s="125"/>
      <c r="R27" s="126"/>
      <c r="S27" s="121">
        <v>-2300</v>
      </c>
      <c r="T27" s="122"/>
      <c r="U27" s="123"/>
      <c r="V27" s="124">
        <v>-847.5</v>
      </c>
      <c r="W27" s="125"/>
      <c r="X27" s="126"/>
    </row>
    <row r="28" spans="1:24" ht="21.05" customHeight="1" x14ac:dyDescent="0.35">
      <c r="A28" s="61" t="s">
        <v>2</v>
      </c>
      <c r="B28" s="62"/>
      <c r="C28" s="63"/>
      <c r="D28" s="124"/>
      <c r="E28" s="125"/>
      <c r="F28" s="126"/>
      <c r="G28" s="121"/>
      <c r="H28" s="122"/>
      <c r="I28" s="123"/>
      <c r="J28" s="124"/>
      <c r="K28" s="125"/>
      <c r="L28" s="126"/>
      <c r="M28" s="70" t="s">
        <v>44</v>
      </c>
      <c r="N28" s="71"/>
      <c r="O28" s="72"/>
      <c r="P28" s="124"/>
      <c r="Q28" s="125"/>
      <c r="R28" s="126"/>
      <c r="S28" s="121">
        <v>-2500</v>
      </c>
      <c r="T28" s="122"/>
      <c r="U28" s="123"/>
      <c r="V28" s="124">
        <v>-551.55999999999995</v>
      </c>
      <c r="W28" s="125"/>
      <c r="X28" s="126"/>
    </row>
    <row r="29" spans="1:24" ht="21.05" customHeight="1" x14ac:dyDescent="0.35">
      <c r="A29" s="61" t="s">
        <v>20</v>
      </c>
      <c r="B29" s="62"/>
      <c r="C29" s="63"/>
      <c r="D29" s="124"/>
      <c r="E29" s="125"/>
      <c r="F29" s="126"/>
      <c r="G29" s="121"/>
      <c r="H29" s="122"/>
      <c r="I29" s="123"/>
      <c r="J29" s="124"/>
      <c r="K29" s="125"/>
      <c r="L29" s="126"/>
      <c r="M29" s="70" t="s">
        <v>45</v>
      </c>
      <c r="N29" s="71"/>
      <c r="O29" s="72"/>
      <c r="P29" s="124">
        <v>-3735.78</v>
      </c>
      <c r="Q29" s="125"/>
      <c r="R29" s="126"/>
      <c r="S29" s="121">
        <v>-3000</v>
      </c>
      <c r="T29" s="122"/>
      <c r="U29" s="123"/>
      <c r="V29" s="124">
        <v>-10914.67</v>
      </c>
      <c r="W29" s="125"/>
      <c r="X29" s="126"/>
    </row>
    <row r="30" spans="1:24" ht="30.75" customHeight="1" x14ac:dyDescent="0.35">
      <c r="A30" s="146" t="s">
        <v>21</v>
      </c>
      <c r="B30" s="147"/>
      <c r="C30" s="148"/>
      <c r="D30" s="124">
        <f>SUM(D25:F29)</f>
        <v>0</v>
      </c>
      <c r="E30" s="125"/>
      <c r="F30" s="126"/>
      <c r="G30" s="121">
        <f t="shared" ref="G30" si="0">SUM(G25:I29)</f>
        <v>0</v>
      </c>
      <c r="H30" s="122"/>
      <c r="I30" s="123"/>
      <c r="J30" s="124">
        <f t="shared" ref="J30" si="1">SUM(J25:L29)</f>
        <v>750</v>
      </c>
      <c r="K30" s="125"/>
      <c r="L30" s="126"/>
      <c r="M30" s="70" t="s">
        <v>46</v>
      </c>
      <c r="N30" s="71"/>
      <c r="O30" s="72"/>
      <c r="P30" s="124"/>
      <c r="Q30" s="125"/>
      <c r="R30" s="126"/>
      <c r="S30" s="121">
        <v>-40000</v>
      </c>
      <c r="T30" s="122"/>
      <c r="U30" s="123"/>
      <c r="V30" s="124"/>
      <c r="W30" s="125"/>
      <c r="X30" s="126"/>
    </row>
    <row r="31" spans="1:24" ht="21.05" customHeight="1" x14ac:dyDescent="0.35">
      <c r="A31" s="57" t="s">
        <v>22</v>
      </c>
      <c r="B31" s="58"/>
      <c r="C31" s="59"/>
      <c r="D31" s="124"/>
      <c r="E31" s="125"/>
      <c r="F31" s="126"/>
      <c r="G31" s="121">
        <v>8000</v>
      </c>
      <c r="H31" s="122"/>
      <c r="I31" s="123"/>
      <c r="J31" s="124"/>
      <c r="K31" s="125"/>
      <c r="L31" s="126"/>
      <c r="M31" s="70" t="s">
        <v>47</v>
      </c>
      <c r="N31" s="71"/>
      <c r="O31" s="72"/>
      <c r="P31" s="124">
        <v>-1820</v>
      </c>
      <c r="Q31" s="125"/>
      <c r="R31" s="126"/>
      <c r="S31" s="121">
        <v>-10000</v>
      </c>
      <c r="T31" s="122"/>
      <c r="U31" s="123"/>
      <c r="V31" s="124">
        <v>-18395</v>
      </c>
      <c r="W31" s="125"/>
      <c r="X31" s="126"/>
    </row>
    <row r="32" spans="1:24" ht="21.05" customHeight="1" x14ac:dyDescent="0.35">
      <c r="A32" s="57" t="s">
        <v>23</v>
      </c>
      <c r="B32" s="58"/>
      <c r="C32" s="59"/>
      <c r="D32" s="124"/>
      <c r="E32" s="125"/>
      <c r="F32" s="126"/>
      <c r="G32" s="121"/>
      <c r="H32" s="122"/>
      <c r="I32" s="123"/>
      <c r="J32" s="124">
        <v>971</v>
      </c>
      <c r="K32" s="125"/>
      <c r="L32" s="126"/>
      <c r="M32" s="70" t="s">
        <v>48</v>
      </c>
      <c r="N32" s="71"/>
      <c r="O32" s="72"/>
      <c r="P32" s="124"/>
      <c r="Q32" s="125"/>
      <c r="R32" s="126"/>
      <c r="S32" s="121">
        <v>-27000</v>
      </c>
      <c r="T32" s="122"/>
      <c r="U32" s="123"/>
      <c r="V32" s="124">
        <v>-667.9</v>
      </c>
      <c r="W32" s="125"/>
      <c r="X32" s="126"/>
    </row>
    <row r="33" spans="1:25" ht="21.05" customHeight="1" x14ac:dyDescent="0.35">
      <c r="A33" s="77"/>
      <c r="B33" s="78"/>
      <c r="C33" s="79"/>
      <c r="D33" s="124"/>
      <c r="E33" s="125"/>
      <c r="F33" s="126"/>
      <c r="G33" s="121"/>
      <c r="H33" s="122"/>
      <c r="I33" s="123"/>
      <c r="J33" s="124"/>
      <c r="K33" s="125"/>
      <c r="L33" s="126"/>
      <c r="M33" s="70" t="s">
        <v>49</v>
      </c>
      <c r="N33" s="71"/>
      <c r="O33" s="72"/>
      <c r="P33" s="124"/>
      <c r="Q33" s="125"/>
      <c r="R33" s="126"/>
      <c r="S33" s="121">
        <v>-1000</v>
      </c>
      <c r="T33" s="122"/>
      <c r="U33" s="123"/>
      <c r="V33" s="124"/>
      <c r="W33" s="125"/>
      <c r="X33" s="126"/>
    </row>
    <row r="34" spans="1:25" ht="21.05" customHeight="1" x14ac:dyDescent="0.35">
      <c r="A34" s="77" t="s">
        <v>60</v>
      </c>
      <c r="B34" s="78"/>
      <c r="C34" s="79"/>
      <c r="D34" s="124">
        <v>40380.589999999997</v>
      </c>
      <c r="E34" s="125"/>
      <c r="F34" s="126"/>
      <c r="G34" s="121"/>
      <c r="H34" s="122"/>
      <c r="I34" s="123"/>
      <c r="J34" s="124"/>
      <c r="K34" s="125"/>
      <c r="L34" s="126"/>
      <c r="M34" s="70" t="s">
        <v>50</v>
      </c>
      <c r="N34" s="71"/>
      <c r="O34" s="72"/>
      <c r="P34" s="124">
        <v>-904</v>
      </c>
      <c r="Q34" s="125"/>
      <c r="R34" s="126"/>
      <c r="S34" s="121">
        <v>-1000</v>
      </c>
      <c r="T34" s="122"/>
      <c r="U34" s="123"/>
      <c r="V34" s="124">
        <v>-1333.4</v>
      </c>
      <c r="W34" s="125"/>
      <c r="X34" s="126"/>
    </row>
    <row r="35" spans="1:25" ht="21.05" customHeight="1" x14ac:dyDescent="0.35">
      <c r="A35" s="77"/>
      <c r="B35" s="78"/>
      <c r="C35" s="79"/>
      <c r="D35" s="124"/>
      <c r="E35" s="125"/>
      <c r="F35" s="126"/>
      <c r="G35" s="121"/>
      <c r="H35" s="122"/>
      <c r="I35" s="123"/>
      <c r="J35" s="124"/>
      <c r="K35" s="125"/>
      <c r="L35" s="126"/>
      <c r="M35" s="70" t="s">
        <v>51</v>
      </c>
      <c r="N35" s="71"/>
      <c r="O35" s="72"/>
      <c r="P35" s="124"/>
      <c r="Q35" s="125"/>
      <c r="R35" s="126"/>
      <c r="S35" s="121">
        <v>-1000</v>
      </c>
      <c r="T35" s="122"/>
      <c r="U35" s="123"/>
      <c r="V35" s="124">
        <v>-5397.11</v>
      </c>
      <c r="W35" s="125"/>
      <c r="X35" s="126"/>
    </row>
    <row r="36" spans="1:25" ht="21.05" customHeight="1" thickBot="1" x14ac:dyDescent="0.45">
      <c r="A36" s="74" t="s">
        <v>24</v>
      </c>
      <c r="B36" s="75"/>
      <c r="C36" s="76"/>
      <c r="D36" s="124">
        <f>SUM(D9,D17:F22,D30:F34)</f>
        <v>113837.87</v>
      </c>
      <c r="E36" s="125"/>
      <c r="F36" s="126"/>
      <c r="G36" s="121">
        <f>SUM(G9,G17,G18,G19,G20,G21,G22,G30,G31,G32)</f>
        <v>239500</v>
      </c>
      <c r="H36" s="122"/>
      <c r="I36" s="123"/>
      <c r="J36" s="131">
        <f>SUM(J9,J17,J18,J19,J20,J21,J22,J30,J31,J32)</f>
        <v>114072.77</v>
      </c>
      <c r="K36" s="132"/>
      <c r="L36" s="133"/>
      <c r="M36" s="74" t="s">
        <v>52</v>
      </c>
      <c r="N36" s="75"/>
      <c r="O36" s="76"/>
      <c r="P36" s="124">
        <f>SUM(P9:R35)</f>
        <v>-12759.939999999999</v>
      </c>
      <c r="Q36" s="125"/>
      <c r="R36" s="126"/>
      <c r="S36" s="121">
        <f t="shared" ref="S36" si="2">SUM(S9:U35)</f>
        <v>-324870</v>
      </c>
      <c r="T36" s="122"/>
      <c r="U36" s="123"/>
      <c r="V36" s="124">
        <f t="shared" ref="V36" si="3">SUM(V9:X35)</f>
        <v>-146923.76999999996</v>
      </c>
      <c r="W36" s="125"/>
      <c r="X36" s="126"/>
      <c r="Y36" s="4"/>
    </row>
    <row r="37" spans="1:25" ht="21.05" customHeight="1" x14ac:dyDescent="0.3">
      <c r="A37" s="5"/>
      <c r="B37" s="1"/>
      <c r="C37" s="1"/>
      <c r="D37" s="1"/>
      <c r="E37" s="1"/>
      <c r="F37" s="5"/>
      <c r="G37" s="1"/>
      <c r="H37" s="1"/>
      <c r="I37" s="99" t="s">
        <v>54</v>
      </c>
      <c r="J37" s="100"/>
      <c r="K37" s="100"/>
      <c r="L37" s="101"/>
      <c r="M37" s="107">
        <f>SUM(D36--P36)</f>
        <v>101077.93</v>
      </c>
      <c r="N37" s="107"/>
      <c r="O37" s="107"/>
      <c r="P37" s="108"/>
      <c r="U37" s="4"/>
    </row>
    <row r="38" spans="1:25" ht="21.05" customHeight="1" x14ac:dyDescent="0.75">
      <c r="I38" s="99"/>
      <c r="J38" s="102"/>
      <c r="K38" s="102"/>
      <c r="L38" s="103"/>
      <c r="M38" s="107"/>
      <c r="N38" s="107"/>
      <c r="O38" s="107"/>
      <c r="P38" s="108"/>
      <c r="Q38" s="3"/>
    </row>
    <row r="39" spans="1:25" ht="21.05" customHeight="1" thickBot="1" x14ac:dyDescent="0.8">
      <c r="I39" s="104"/>
      <c r="J39" s="105"/>
      <c r="K39" s="105"/>
      <c r="L39" s="106"/>
      <c r="M39" s="109"/>
      <c r="N39" s="109"/>
      <c r="O39" s="109"/>
      <c r="P39" s="110"/>
      <c r="Q39" s="3"/>
    </row>
    <row r="40" spans="1:25" ht="14.95" customHeight="1" x14ac:dyDescent="0.75">
      <c r="I40" s="2"/>
      <c r="J40" s="2"/>
      <c r="K40" s="2"/>
      <c r="L40" s="2"/>
      <c r="M40" s="2"/>
      <c r="N40" s="3"/>
      <c r="O40" s="3"/>
      <c r="P40" s="3"/>
      <c r="Q40" s="3"/>
    </row>
    <row r="41" spans="1:25" x14ac:dyDescent="0.3">
      <c r="L41" s="4"/>
    </row>
  </sheetData>
  <mergeCells count="226">
    <mergeCell ref="I37:L39"/>
    <mergeCell ref="M37:P39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5:C35"/>
    <mergeCell ref="D35:F35"/>
    <mergeCell ref="G35:I35"/>
    <mergeCell ref="J35:L35"/>
    <mergeCell ref="M35:O35"/>
    <mergeCell ref="P35:R35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3:C33"/>
    <mergeCell ref="D33:F33"/>
    <mergeCell ref="G33:I33"/>
    <mergeCell ref="J33:L33"/>
    <mergeCell ref="M33:O33"/>
    <mergeCell ref="P33:R33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1:C31"/>
    <mergeCell ref="D31:F31"/>
    <mergeCell ref="G31:I31"/>
    <mergeCell ref="J31:L31"/>
    <mergeCell ref="M31:O31"/>
    <mergeCell ref="P31:R31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29:C29"/>
    <mergeCell ref="D29:F29"/>
    <mergeCell ref="G29:I29"/>
    <mergeCell ref="J29:L29"/>
    <mergeCell ref="M29:O29"/>
    <mergeCell ref="P29:R29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7:C27"/>
    <mergeCell ref="D27:F27"/>
    <mergeCell ref="G27:I27"/>
    <mergeCell ref="J27:L27"/>
    <mergeCell ref="M27:O27"/>
    <mergeCell ref="P27:R27"/>
    <mergeCell ref="S25:U25"/>
    <mergeCell ref="V25:X25"/>
    <mergeCell ref="A26:C26"/>
    <mergeCell ref="D26:F26"/>
    <mergeCell ref="G26:I26"/>
    <mergeCell ref="J26:L26"/>
    <mergeCell ref="M26:O26"/>
    <mergeCell ref="P26:R26"/>
    <mergeCell ref="S26:U26"/>
    <mergeCell ref="V26:X26"/>
    <mergeCell ref="A25:C25"/>
    <mergeCell ref="D25:F25"/>
    <mergeCell ref="G25:I25"/>
    <mergeCell ref="J25:L25"/>
    <mergeCell ref="M25:O25"/>
    <mergeCell ref="P25:R25"/>
    <mergeCell ref="A23:L24"/>
    <mergeCell ref="M23:O23"/>
    <mergeCell ref="P23:R23"/>
    <mergeCell ref="S23:U23"/>
    <mergeCell ref="V23:X23"/>
    <mergeCell ref="M24:O24"/>
    <mergeCell ref="P24:R24"/>
    <mergeCell ref="S24:U24"/>
    <mergeCell ref="V24:X24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1:C21"/>
    <mergeCell ref="D21:F21"/>
    <mergeCell ref="G21:I21"/>
    <mergeCell ref="J21:L21"/>
    <mergeCell ref="M21:O21"/>
    <mergeCell ref="P21:R21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19:C19"/>
    <mergeCell ref="D19:F19"/>
    <mergeCell ref="G19:I19"/>
    <mergeCell ref="J19:L19"/>
    <mergeCell ref="M19:O19"/>
    <mergeCell ref="P19:R19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7:C17"/>
    <mergeCell ref="D17:F17"/>
    <mergeCell ref="G17:I17"/>
    <mergeCell ref="J17:L17"/>
    <mergeCell ref="M17:O17"/>
    <mergeCell ref="P17:R17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5:C15"/>
    <mergeCell ref="D15:F15"/>
    <mergeCell ref="G15:I15"/>
    <mergeCell ref="J15:L15"/>
    <mergeCell ref="M15:O15"/>
    <mergeCell ref="P15:R15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3:C13"/>
    <mergeCell ref="D13:F13"/>
    <mergeCell ref="G13:I13"/>
    <mergeCell ref="J13:L13"/>
    <mergeCell ref="M13:O13"/>
    <mergeCell ref="P13:R13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1:C11"/>
    <mergeCell ref="D11:F11"/>
    <mergeCell ref="G11:I11"/>
    <mergeCell ref="J11:L11"/>
    <mergeCell ref="M11:O11"/>
    <mergeCell ref="P11:R11"/>
    <mergeCell ref="S9:U9"/>
    <mergeCell ref="V9:X9"/>
    <mergeCell ref="A10:L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</mergeCells>
  <pageMargins left="0.7" right="0.7" top="0.75" bottom="0.75" header="0.3" footer="0.3"/>
  <pageSetup scale="56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130C2-56C6-471E-9EBD-BB3BFE6945B7}">
  <dimension ref="A1:Y42"/>
  <sheetViews>
    <sheetView view="pageBreakPreview" zoomScale="60" zoomScaleNormal="100" workbookViewId="0">
      <selection activeCell="A7" sqref="A7:C8"/>
    </sheetView>
  </sheetViews>
  <sheetFormatPr defaultRowHeight="14.4" x14ac:dyDescent="0.3"/>
  <sheetData>
    <row r="1" spans="1:24" ht="21.05" customHeight="1" x14ac:dyDescent="0.3">
      <c r="A1" s="45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64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4" ht="21.05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24" ht="21.05" customHeigh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ht="21.0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ht="21.05" customHeight="1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ht="21.0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4" ht="21.05" customHeight="1" x14ac:dyDescent="0.3">
      <c r="A7" s="115" t="s">
        <v>0</v>
      </c>
      <c r="B7" s="116"/>
      <c r="C7" s="117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115" t="s">
        <v>25</v>
      </c>
      <c r="N7" s="116"/>
      <c r="O7" s="117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24" ht="21.05" customHeight="1" x14ac:dyDescent="0.3">
      <c r="A8" s="118"/>
      <c r="B8" s="119"/>
      <c r="C8" s="120"/>
      <c r="D8" s="32"/>
      <c r="E8" s="32"/>
      <c r="F8" s="32"/>
      <c r="G8" s="36"/>
      <c r="H8" s="37"/>
      <c r="I8" s="38"/>
      <c r="J8" s="42"/>
      <c r="K8" s="43"/>
      <c r="L8" s="44"/>
      <c r="M8" s="118"/>
      <c r="N8" s="119"/>
      <c r="O8" s="120"/>
      <c r="P8" s="32"/>
      <c r="Q8" s="32"/>
      <c r="R8" s="32"/>
      <c r="S8" s="36"/>
      <c r="T8" s="37"/>
      <c r="U8" s="38"/>
      <c r="V8" s="42"/>
      <c r="W8" s="43"/>
      <c r="X8" s="44"/>
    </row>
    <row r="9" spans="1:24" ht="21.05" customHeight="1" x14ac:dyDescent="0.35">
      <c r="A9" s="57" t="s">
        <v>1</v>
      </c>
      <c r="B9" s="58"/>
      <c r="C9" s="59"/>
      <c r="D9" s="124">
        <v>2262.11</v>
      </c>
      <c r="E9" s="125"/>
      <c r="F9" s="126"/>
      <c r="G9" s="121">
        <v>10000</v>
      </c>
      <c r="H9" s="122"/>
      <c r="I9" s="123"/>
      <c r="J9" s="124">
        <v>9551.3700000000008</v>
      </c>
      <c r="K9" s="125"/>
      <c r="L9" s="126"/>
      <c r="M9" s="70" t="s">
        <v>26</v>
      </c>
      <c r="N9" s="71"/>
      <c r="O9" s="72"/>
      <c r="P9" s="124"/>
      <c r="Q9" s="125"/>
      <c r="R9" s="126"/>
      <c r="S9" s="121"/>
      <c r="T9" s="122"/>
      <c r="U9" s="123"/>
      <c r="V9" s="124"/>
      <c r="W9" s="125"/>
      <c r="X9" s="126"/>
    </row>
    <row r="10" spans="1:24" ht="21.05" customHeight="1" x14ac:dyDescent="0.35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124">
        <v>-2547.31</v>
      </c>
      <c r="Q10" s="125"/>
      <c r="R10" s="126"/>
      <c r="S10" s="121">
        <v>-12000</v>
      </c>
      <c r="T10" s="122"/>
      <c r="U10" s="123"/>
      <c r="V10" s="124">
        <v>-4704.04</v>
      </c>
      <c r="W10" s="125"/>
      <c r="X10" s="126"/>
    </row>
    <row r="11" spans="1:24" ht="21.05" customHeight="1" x14ac:dyDescent="0.35">
      <c r="A11" s="60" t="s">
        <v>3</v>
      </c>
      <c r="B11" s="60"/>
      <c r="C11" s="60"/>
      <c r="D11" s="124"/>
      <c r="E11" s="125"/>
      <c r="F11" s="126"/>
      <c r="G11" s="121"/>
      <c r="H11" s="122"/>
      <c r="I11" s="123"/>
      <c r="J11" s="127">
        <v>250</v>
      </c>
      <c r="K11" s="128"/>
      <c r="L11" s="129"/>
      <c r="M11" s="70" t="s">
        <v>28</v>
      </c>
      <c r="N11" s="71"/>
      <c r="O11" s="72"/>
      <c r="P11" s="124"/>
      <c r="Q11" s="125"/>
      <c r="R11" s="126"/>
      <c r="S11" s="121">
        <v>-3000</v>
      </c>
      <c r="T11" s="122"/>
      <c r="U11" s="123"/>
      <c r="V11" s="124">
        <v>-1281.1500000000001</v>
      </c>
      <c r="W11" s="125"/>
      <c r="X11" s="126"/>
    </row>
    <row r="12" spans="1:24" ht="21.05" customHeight="1" x14ac:dyDescent="0.35">
      <c r="A12" s="61" t="s">
        <v>4</v>
      </c>
      <c r="B12" s="62"/>
      <c r="C12" s="63"/>
      <c r="D12" s="124"/>
      <c r="E12" s="125"/>
      <c r="F12" s="126"/>
      <c r="G12" s="121"/>
      <c r="H12" s="122"/>
      <c r="I12" s="123"/>
      <c r="J12" s="124">
        <v>500</v>
      </c>
      <c r="K12" s="125"/>
      <c r="L12" s="126"/>
      <c r="M12" s="70" t="s">
        <v>29</v>
      </c>
      <c r="N12" s="71"/>
      <c r="O12" s="72"/>
      <c r="P12" s="124"/>
      <c r="Q12" s="125"/>
      <c r="R12" s="126"/>
      <c r="S12" s="121">
        <v>-3500</v>
      </c>
      <c r="T12" s="122"/>
      <c r="U12" s="123"/>
      <c r="V12" s="124">
        <v>-1323</v>
      </c>
      <c r="W12" s="125"/>
      <c r="X12" s="126"/>
    </row>
    <row r="13" spans="1:24" ht="21.05" customHeight="1" x14ac:dyDescent="0.35">
      <c r="A13" s="61" t="s">
        <v>5</v>
      </c>
      <c r="B13" s="62"/>
      <c r="C13" s="63"/>
      <c r="D13" s="124"/>
      <c r="E13" s="125"/>
      <c r="F13" s="126"/>
      <c r="G13" s="121"/>
      <c r="H13" s="122"/>
      <c r="I13" s="123"/>
      <c r="J13" s="124"/>
      <c r="K13" s="125"/>
      <c r="L13" s="126"/>
      <c r="M13" s="70" t="s">
        <v>30</v>
      </c>
      <c r="N13" s="71"/>
      <c r="O13" s="72"/>
      <c r="P13" s="124"/>
      <c r="Q13" s="125"/>
      <c r="R13" s="126"/>
      <c r="S13" s="121">
        <v>-10000</v>
      </c>
      <c r="T13" s="122"/>
      <c r="U13" s="123"/>
      <c r="V13" s="124">
        <v>-7110.1</v>
      </c>
      <c r="W13" s="125"/>
      <c r="X13" s="126"/>
    </row>
    <row r="14" spans="1:24" ht="21.05" customHeight="1" x14ac:dyDescent="0.35">
      <c r="A14" s="61" t="s">
        <v>6</v>
      </c>
      <c r="B14" s="62"/>
      <c r="C14" s="63"/>
      <c r="D14" s="130"/>
      <c r="E14" s="130"/>
      <c r="F14" s="130"/>
      <c r="G14" s="121"/>
      <c r="H14" s="122"/>
      <c r="I14" s="123"/>
      <c r="J14" s="124">
        <v>20</v>
      </c>
      <c r="K14" s="125"/>
      <c r="L14" s="126"/>
      <c r="M14" s="70" t="s">
        <v>31</v>
      </c>
      <c r="N14" s="71"/>
      <c r="O14" s="72"/>
      <c r="P14" s="124">
        <v>-6425</v>
      </c>
      <c r="Q14" s="125"/>
      <c r="R14" s="126"/>
      <c r="S14" s="121"/>
      <c r="T14" s="122"/>
      <c r="U14" s="123"/>
      <c r="V14" s="124"/>
      <c r="W14" s="125"/>
      <c r="X14" s="126"/>
    </row>
    <row r="15" spans="1:24" ht="21.05" customHeight="1" x14ac:dyDescent="0.35">
      <c r="A15" s="61" t="s">
        <v>7</v>
      </c>
      <c r="B15" s="62"/>
      <c r="C15" s="63"/>
      <c r="D15" s="124"/>
      <c r="E15" s="125"/>
      <c r="F15" s="126"/>
      <c r="G15" s="121"/>
      <c r="H15" s="122"/>
      <c r="I15" s="123"/>
      <c r="J15" s="124">
        <v>35</v>
      </c>
      <c r="K15" s="125"/>
      <c r="L15" s="126"/>
      <c r="M15" s="70" t="s">
        <v>32</v>
      </c>
      <c r="N15" s="71"/>
      <c r="O15" s="72"/>
      <c r="P15" s="124"/>
      <c r="Q15" s="125"/>
      <c r="R15" s="126"/>
      <c r="S15" s="121"/>
      <c r="T15" s="122"/>
      <c r="U15" s="123"/>
      <c r="V15" s="124"/>
      <c r="W15" s="125"/>
      <c r="X15" s="126"/>
    </row>
    <row r="16" spans="1:24" ht="21.05" customHeight="1" x14ac:dyDescent="0.35">
      <c r="A16" s="61" t="s">
        <v>8</v>
      </c>
      <c r="B16" s="62"/>
      <c r="C16" s="63"/>
      <c r="D16" s="124"/>
      <c r="E16" s="125"/>
      <c r="F16" s="126"/>
      <c r="G16" s="121"/>
      <c r="H16" s="122"/>
      <c r="I16" s="123"/>
      <c r="J16" s="124"/>
      <c r="K16" s="125"/>
      <c r="L16" s="126"/>
      <c r="M16" s="70" t="s">
        <v>33</v>
      </c>
      <c r="N16" s="71"/>
      <c r="O16" s="72"/>
      <c r="P16" s="124"/>
      <c r="Q16" s="125"/>
      <c r="R16" s="126"/>
      <c r="S16" s="121">
        <v>-4000</v>
      </c>
      <c r="T16" s="122"/>
      <c r="U16" s="123"/>
      <c r="V16" s="124"/>
      <c r="W16" s="125"/>
      <c r="X16" s="126"/>
    </row>
    <row r="17" spans="1:24" ht="21.05" customHeight="1" x14ac:dyDescent="0.35">
      <c r="A17" s="57" t="s">
        <v>10</v>
      </c>
      <c r="B17" s="58"/>
      <c r="C17" s="59"/>
      <c r="D17" s="124">
        <v>3000</v>
      </c>
      <c r="E17" s="125"/>
      <c r="F17" s="126"/>
      <c r="G17" s="121">
        <f>SUM(G10:I16)</f>
        <v>0</v>
      </c>
      <c r="H17" s="122"/>
      <c r="I17" s="123"/>
      <c r="J17" s="124">
        <f>SUM(J11:L16)</f>
        <v>805</v>
      </c>
      <c r="K17" s="125"/>
      <c r="L17" s="126"/>
      <c r="M17" s="70" t="s">
        <v>34</v>
      </c>
      <c r="N17" s="71"/>
      <c r="O17" s="72"/>
      <c r="P17" s="124">
        <v>-63.11</v>
      </c>
      <c r="Q17" s="125"/>
      <c r="R17" s="126"/>
      <c r="S17" s="121">
        <v>-175000</v>
      </c>
      <c r="T17" s="122"/>
      <c r="U17" s="123"/>
      <c r="V17" s="124">
        <v>-73352.539999999994</v>
      </c>
      <c r="W17" s="125"/>
      <c r="X17" s="126"/>
    </row>
    <row r="18" spans="1:24" ht="21.05" customHeight="1" x14ac:dyDescent="0.35">
      <c r="A18" s="57" t="s">
        <v>12</v>
      </c>
      <c r="B18" s="58"/>
      <c r="C18" s="59"/>
      <c r="D18" s="124"/>
      <c r="E18" s="125"/>
      <c r="F18" s="126"/>
      <c r="G18" s="121">
        <v>35000</v>
      </c>
      <c r="H18" s="122"/>
      <c r="I18" s="123"/>
      <c r="J18" s="124">
        <v>715.4</v>
      </c>
      <c r="K18" s="125"/>
      <c r="L18" s="126"/>
      <c r="M18" s="70" t="s">
        <v>35</v>
      </c>
      <c r="N18" s="71"/>
      <c r="O18" s="72"/>
      <c r="P18" s="124"/>
      <c r="Q18" s="125"/>
      <c r="R18" s="126"/>
      <c r="S18" s="121">
        <v>-2500</v>
      </c>
      <c r="T18" s="122"/>
      <c r="U18" s="123"/>
      <c r="V18" s="124">
        <v>-670</v>
      </c>
      <c r="W18" s="125"/>
      <c r="X18" s="126"/>
    </row>
    <row r="19" spans="1:24" ht="21.05" customHeight="1" x14ac:dyDescent="0.35">
      <c r="A19" s="57" t="s">
        <v>13</v>
      </c>
      <c r="B19" s="58"/>
      <c r="C19" s="59"/>
      <c r="D19" s="124"/>
      <c r="E19" s="125"/>
      <c r="F19" s="126"/>
      <c r="G19" s="121">
        <v>3500</v>
      </c>
      <c r="H19" s="122"/>
      <c r="I19" s="123"/>
      <c r="J19" s="124"/>
      <c r="K19" s="125"/>
      <c r="L19" s="126"/>
      <c r="M19" s="89" t="s">
        <v>36</v>
      </c>
      <c r="N19" s="89"/>
      <c r="O19" s="89"/>
      <c r="P19" s="124"/>
      <c r="Q19" s="125"/>
      <c r="R19" s="126"/>
      <c r="S19" s="121">
        <v>-670</v>
      </c>
      <c r="T19" s="122"/>
      <c r="U19" s="123"/>
      <c r="V19" s="124">
        <v>-670</v>
      </c>
      <c r="W19" s="125"/>
      <c r="X19" s="126"/>
    </row>
    <row r="20" spans="1:24" ht="21.05" customHeight="1" x14ac:dyDescent="0.35">
      <c r="A20" s="57" t="s">
        <v>14</v>
      </c>
      <c r="B20" s="58"/>
      <c r="C20" s="59"/>
      <c r="D20" s="124"/>
      <c r="E20" s="125"/>
      <c r="F20" s="126"/>
      <c r="G20" s="121">
        <v>8000</v>
      </c>
      <c r="H20" s="122"/>
      <c r="I20" s="123"/>
      <c r="J20" s="124"/>
      <c r="K20" s="125"/>
      <c r="L20" s="126"/>
      <c r="M20" s="70" t="s">
        <v>37</v>
      </c>
      <c r="N20" s="71"/>
      <c r="O20" s="72"/>
      <c r="P20" s="124">
        <v>-3453.3</v>
      </c>
      <c r="Q20" s="125"/>
      <c r="R20" s="126"/>
      <c r="S20" s="121">
        <v>-12000</v>
      </c>
      <c r="T20" s="122"/>
      <c r="U20" s="123"/>
      <c r="V20" s="124">
        <v>-11373.5</v>
      </c>
      <c r="W20" s="125"/>
      <c r="X20" s="126"/>
    </row>
    <row r="21" spans="1:24" ht="21.05" customHeight="1" x14ac:dyDescent="0.3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M21" s="70" t="s">
        <v>61</v>
      </c>
      <c r="N21" s="71"/>
      <c r="O21" s="72"/>
      <c r="P21" s="124"/>
      <c r="Q21" s="125"/>
      <c r="R21" s="126"/>
      <c r="S21" s="121"/>
      <c r="T21" s="122"/>
      <c r="U21" s="123"/>
      <c r="V21" s="124"/>
      <c r="W21" s="125"/>
      <c r="X21" s="126"/>
    </row>
    <row r="22" spans="1:24" ht="21.05" customHeight="1" x14ac:dyDescent="0.35">
      <c r="A22" s="57" t="s">
        <v>15</v>
      </c>
      <c r="B22" s="58"/>
      <c r="C22" s="59"/>
      <c r="D22" s="124">
        <v>136030</v>
      </c>
      <c r="E22" s="125"/>
      <c r="F22" s="126"/>
      <c r="G22" s="121">
        <v>175000</v>
      </c>
      <c r="H22" s="122"/>
      <c r="I22" s="123"/>
      <c r="J22" s="124">
        <v>100500</v>
      </c>
      <c r="K22" s="125"/>
      <c r="L22" s="126"/>
      <c r="M22" s="70" t="s">
        <v>38</v>
      </c>
      <c r="N22" s="71"/>
      <c r="O22" s="72"/>
      <c r="P22" s="124">
        <v>-2597.6999999999998</v>
      </c>
      <c r="Q22" s="125"/>
      <c r="R22" s="126"/>
      <c r="S22" s="121"/>
      <c r="T22" s="122"/>
      <c r="U22" s="123"/>
      <c r="V22" s="124"/>
      <c r="W22" s="125"/>
      <c r="X22" s="126"/>
    </row>
    <row r="23" spans="1:24" ht="21.05" customHeight="1" x14ac:dyDescent="0.35">
      <c r="A23" s="57" t="s">
        <v>16</v>
      </c>
      <c r="B23" s="58"/>
      <c r="C23" s="59"/>
      <c r="D23" s="124"/>
      <c r="E23" s="125"/>
      <c r="F23" s="126"/>
      <c r="G23" s="121"/>
      <c r="H23" s="122"/>
      <c r="I23" s="123"/>
      <c r="J23" s="131">
        <v>780</v>
      </c>
      <c r="K23" s="132"/>
      <c r="L23" s="133"/>
      <c r="M23" s="61" t="s">
        <v>39</v>
      </c>
      <c r="N23" s="62"/>
      <c r="O23" s="63"/>
      <c r="P23" s="124"/>
      <c r="Q23" s="125"/>
      <c r="R23" s="126"/>
      <c r="S23" s="121">
        <v>-12000</v>
      </c>
      <c r="T23" s="122"/>
      <c r="U23" s="123"/>
      <c r="V23" s="124">
        <v>-8332.2999999999993</v>
      </c>
      <c r="W23" s="125"/>
      <c r="X23" s="126"/>
    </row>
    <row r="24" spans="1:24" ht="21.05" customHeight="1" x14ac:dyDescent="0.35">
      <c r="A24" s="83" t="s">
        <v>17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  <c r="M24" s="61" t="s">
        <v>40</v>
      </c>
      <c r="N24" s="62"/>
      <c r="O24" s="63"/>
      <c r="P24" s="134"/>
      <c r="Q24" s="135"/>
      <c r="R24" s="136"/>
      <c r="S24" s="137">
        <v>-1000</v>
      </c>
      <c r="T24" s="138"/>
      <c r="U24" s="139"/>
      <c r="V24" s="140"/>
      <c r="W24" s="141"/>
      <c r="X24" s="142"/>
    </row>
    <row r="25" spans="1:24" ht="21.05" customHeight="1" x14ac:dyDescent="0.3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8"/>
      <c r="M25" s="61" t="s">
        <v>41</v>
      </c>
      <c r="N25" s="62"/>
      <c r="O25" s="63"/>
      <c r="P25" s="124"/>
      <c r="Q25" s="125"/>
      <c r="R25" s="126"/>
      <c r="S25" s="121">
        <v>-1000</v>
      </c>
      <c r="T25" s="122"/>
      <c r="U25" s="123"/>
      <c r="V25" s="124"/>
      <c r="W25" s="125"/>
      <c r="X25" s="126"/>
    </row>
    <row r="26" spans="1:24" ht="38.25" customHeight="1" x14ac:dyDescent="0.35">
      <c r="A26" s="61" t="s">
        <v>18</v>
      </c>
      <c r="B26" s="62"/>
      <c r="C26" s="63"/>
      <c r="D26" s="124"/>
      <c r="E26" s="125"/>
      <c r="F26" s="126"/>
      <c r="G26" s="121"/>
      <c r="H26" s="122"/>
      <c r="I26" s="123"/>
      <c r="J26" s="124"/>
      <c r="K26" s="125"/>
      <c r="L26" s="126"/>
      <c r="M26" s="143" t="s">
        <v>53</v>
      </c>
      <c r="N26" s="144"/>
      <c r="O26" s="145"/>
      <c r="P26" s="124"/>
      <c r="Q26" s="125"/>
      <c r="R26" s="126"/>
      <c r="S26" s="121"/>
      <c r="T26" s="122"/>
      <c r="U26" s="123"/>
      <c r="V26" s="124"/>
      <c r="W26" s="125"/>
      <c r="X26" s="126"/>
    </row>
    <row r="27" spans="1:24" ht="21.05" customHeight="1" x14ac:dyDescent="0.35">
      <c r="A27" s="61" t="s">
        <v>19</v>
      </c>
      <c r="B27" s="62"/>
      <c r="C27" s="63"/>
      <c r="D27" s="124">
        <v>500</v>
      </c>
      <c r="E27" s="125"/>
      <c r="F27" s="126"/>
      <c r="G27" s="121"/>
      <c r="H27" s="122"/>
      <c r="I27" s="123"/>
      <c r="J27" s="124">
        <v>750</v>
      </c>
      <c r="K27" s="125"/>
      <c r="L27" s="126"/>
      <c r="M27" s="70" t="s">
        <v>42</v>
      </c>
      <c r="N27" s="71"/>
      <c r="O27" s="72"/>
      <c r="P27" s="124"/>
      <c r="Q27" s="125"/>
      <c r="R27" s="126"/>
      <c r="S27" s="121">
        <v>-400</v>
      </c>
      <c r="T27" s="122"/>
      <c r="U27" s="123"/>
      <c r="V27" s="124"/>
      <c r="W27" s="125"/>
      <c r="X27" s="126"/>
    </row>
    <row r="28" spans="1:24" ht="21.05" customHeight="1" x14ac:dyDescent="0.35">
      <c r="A28" s="61" t="s">
        <v>12</v>
      </c>
      <c r="B28" s="62"/>
      <c r="C28" s="63"/>
      <c r="D28" s="124"/>
      <c r="E28" s="125"/>
      <c r="F28" s="126"/>
      <c r="G28" s="121"/>
      <c r="H28" s="122"/>
      <c r="I28" s="123"/>
      <c r="J28" s="124"/>
      <c r="K28" s="125"/>
      <c r="L28" s="126"/>
      <c r="M28" s="89" t="s">
        <v>43</v>
      </c>
      <c r="N28" s="89"/>
      <c r="O28" s="89"/>
      <c r="P28" s="124">
        <v>-847.5</v>
      </c>
      <c r="Q28" s="125"/>
      <c r="R28" s="126"/>
      <c r="S28" s="121">
        <v>-2300</v>
      </c>
      <c r="T28" s="122"/>
      <c r="U28" s="123"/>
      <c r="V28" s="124">
        <v>-847.5</v>
      </c>
      <c r="W28" s="125"/>
      <c r="X28" s="126"/>
    </row>
    <row r="29" spans="1:24" ht="21.05" customHeight="1" x14ac:dyDescent="0.35">
      <c r="A29" s="61" t="s">
        <v>2</v>
      </c>
      <c r="B29" s="62"/>
      <c r="C29" s="63"/>
      <c r="D29" s="124"/>
      <c r="E29" s="125"/>
      <c r="F29" s="126"/>
      <c r="G29" s="121"/>
      <c r="H29" s="122"/>
      <c r="I29" s="123"/>
      <c r="J29" s="124"/>
      <c r="K29" s="125"/>
      <c r="L29" s="126"/>
      <c r="M29" s="70" t="s">
        <v>44</v>
      </c>
      <c r="N29" s="71"/>
      <c r="O29" s="72"/>
      <c r="P29" s="124"/>
      <c r="Q29" s="125"/>
      <c r="R29" s="126"/>
      <c r="S29" s="121">
        <v>-2500</v>
      </c>
      <c r="T29" s="122"/>
      <c r="U29" s="123"/>
      <c r="V29" s="124">
        <v>-551.55999999999995</v>
      </c>
      <c r="W29" s="125"/>
      <c r="X29" s="126"/>
    </row>
    <row r="30" spans="1:24" ht="21.05" customHeight="1" x14ac:dyDescent="0.35">
      <c r="A30" s="61" t="s">
        <v>20</v>
      </c>
      <c r="B30" s="62"/>
      <c r="C30" s="63"/>
      <c r="D30" s="124"/>
      <c r="E30" s="125"/>
      <c r="F30" s="126"/>
      <c r="G30" s="121"/>
      <c r="H30" s="122"/>
      <c r="I30" s="123"/>
      <c r="J30" s="124"/>
      <c r="K30" s="125"/>
      <c r="L30" s="126"/>
      <c r="M30" s="70" t="s">
        <v>45</v>
      </c>
      <c r="N30" s="71"/>
      <c r="O30" s="72"/>
      <c r="P30" s="124">
        <v>-3735.78</v>
      </c>
      <c r="Q30" s="125"/>
      <c r="R30" s="126"/>
      <c r="S30" s="121">
        <v>-3000</v>
      </c>
      <c r="T30" s="122"/>
      <c r="U30" s="123"/>
      <c r="V30" s="124">
        <v>-10914.67</v>
      </c>
      <c r="W30" s="125"/>
      <c r="X30" s="126"/>
    </row>
    <row r="31" spans="1:24" ht="30.75" customHeight="1" x14ac:dyDescent="0.35">
      <c r="A31" s="146" t="s">
        <v>21</v>
      </c>
      <c r="B31" s="147"/>
      <c r="C31" s="148"/>
      <c r="D31" s="124">
        <f>SUM(D26:F30)</f>
        <v>500</v>
      </c>
      <c r="E31" s="125"/>
      <c r="F31" s="126"/>
      <c r="G31" s="121">
        <f t="shared" ref="G31" si="0">SUM(G26:I30)</f>
        <v>0</v>
      </c>
      <c r="H31" s="122"/>
      <c r="I31" s="123"/>
      <c r="J31" s="124">
        <f t="shared" ref="J31" si="1">SUM(J26:L30)</f>
        <v>750</v>
      </c>
      <c r="K31" s="125"/>
      <c r="L31" s="126"/>
      <c r="M31" s="70" t="s">
        <v>46</v>
      </c>
      <c r="N31" s="71"/>
      <c r="O31" s="72"/>
      <c r="P31" s="124"/>
      <c r="Q31" s="125"/>
      <c r="R31" s="126"/>
      <c r="S31" s="121">
        <v>-40000</v>
      </c>
      <c r="T31" s="122"/>
      <c r="U31" s="123"/>
      <c r="V31" s="124"/>
      <c r="W31" s="125"/>
      <c r="X31" s="126"/>
    </row>
    <row r="32" spans="1:24" ht="21.05" customHeight="1" x14ac:dyDescent="0.35">
      <c r="A32" s="57" t="s">
        <v>22</v>
      </c>
      <c r="B32" s="58"/>
      <c r="C32" s="59"/>
      <c r="D32" s="124"/>
      <c r="E32" s="125"/>
      <c r="F32" s="126"/>
      <c r="G32" s="121">
        <v>8000</v>
      </c>
      <c r="H32" s="122"/>
      <c r="I32" s="123"/>
      <c r="J32" s="124"/>
      <c r="K32" s="125"/>
      <c r="L32" s="126"/>
      <c r="M32" s="70" t="s">
        <v>47</v>
      </c>
      <c r="N32" s="71"/>
      <c r="O32" s="72"/>
      <c r="P32" s="124">
        <v>-3950</v>
      </c>
      <c r="Q32" s="125"/>
      <c r="R32" s="126"/>
      <c r="S32" s="121">
        <v>-10000</v>
      </c>
      <c r="T32" s="122"/>
      <c r="U32" s="123"/>
      <c r="V32" s="124">
        <v>-18395</v>
      </c>
      <c r="W32" s="125"/>
      <c r="X32" s="126"/>
    </row>
    <row r="33" spans="1:25" ht="21.05" customHeight="1" x14ac:dyDescent="0.35">
      <c r="A33" s="57" t="s">
        <v>23</v>
      </c>
      <c r="B33" s="58"/>
      <c r="C33" s="59"/>
      <c r="D33" s="124"/>
      <c r="E33" s="125"/>
      <c r="F33" s="126"/>
      <c r="G33" s="121"/>
      <c r="H33" s="122"/>
      <c r="I33" s="123"/>
      <c r="J33" s="124">
        <v>971</v>
      </c>
      <c r="K33" s="125"/>
      <c r="L33" s="126"/>
      <c r="M33" s="70" t="s">
        <v>48</v>
      </c>
      <c r="N33" s="71"/>
      <c r="O33" s="72"/>
      <c r="P33" s="124">
        <v>-575</v>
      </c>
      <c r="Q33" s="125"/>
      <c r="R33" s="126"/>
      <c r="S33" s="121">
        <v>-27000</v>
      </c>
      <c r="T33" s="122"/>
      <c r="U33" s="123"/>
      <c r="V33" s="124">
        <v>-667.9</v>
      </c>
      <c r="W33" s="125"/>
      <c r="X33" s="126"/>
    </row>
    <row r="34" spans="1:25" ht="21.05" customHeight="1" x14ac:dyDescent="0.35">
      <c r="A34" s="77"/>
      <c r="B34" s="78"/>
      <c r="C34" s="79"/>
      <c r="D34" s="124"/>
      <c r="E34" s="125"/>
      <c r="F34" s="126"/>
      <c r="G34" s="121"/>
      <c r="H34" s="122"/>
      <c r="I34" s="123"/>
      <c r="J34" s="124"/>
      <c r="K34" s="125"/>
      <c r="L34" s="126"/>
      <c r="M34" s="70" t="s">
        <v>49</v>
      </c>
      <c r="N34" s="71"/>
      <c r="O34" s="72"/>
      <c r="P34" s="124">
        <v>-180</v>
      </c>
      <c r="Q34" s="125"/>
      <c r="R34" s="126"/>
      <c r="S34" s="121">
        <v>-1000</v>
      </c>
      <c r="T34" s="122"/>
      <c r="U34" s="123"/>
      <c r="V34" s="124"/>
      <c r="W34" s="125"/>
      <c r="X34" s="126"/>
    </row>
    <row r="35" spans="1:25" ht="21.05" customHeight="1" x14ac:dyDescent="0.35">
      <c r="A35" s="77" t="s">
        <v>60</v>
      </c>
      <c r="B35" s="78"/>
      <c r="C35" s="79"/>
      <c r="D35" s="124">
        <v>40380.589999999997</v>
      </c>
      <c r="E35" s="125"/>
      <c r="F35" s="126"/>
      <c r="G35" s="121"/>
      <c r="H35" s="122"/>
      <c r="I35" s="123"/>
      <c r="J35" s="124"/>
      <c r="K35" s="125"/>
      <c r="L35" s="126"/>
      <c r="M35" s="70" t="s">
        <v>50</v>
      </c>
      <c r="N35" s="71"/>
      <c r="O35" s="72"/>
      <c r="P35" s="124">
        <v>-904</v>
      </c>
      <c r="Q35" s="125"/>
      <c r="R35" s="126"/>
      <c r="S35" s="121">
        <v>-1000</v>
      </c>
      <c r="T35" s="122"/>
      <c r="U35" s="123"/>
      <c r="V35" s="124">
        <v>-1333.4</v>
      </c>
      <c r="W35" s="125"/>
      <c r="X35" s="126"/>
    </row>
    <row r="36" spans="1:25" ht="21.05" customHeight="1" x14ac:dyDescent="0.35">
      <c r="A36" s="77"/>
      <c r="B36" s="78"/>
      <c r="C36" s="79"/>
      <c r="D36" s="124"/>
      <c r="E36" s="125"/>
      <c r="F36" s="126"/>
      <c r="G36" s="121"/>
      <c r="H36" s="122"/>
      <c r="I36" s="123"/>
      <c r="J36" s="124"/>
      <c r="K36" s="125"/>
      <c r="L36" s="126"/>
      <c r="M36" s="70" t="s">
        <v>51</v>
      </c>
      <c r="N36" s="71"/>
      <c r="O36" s="72"/>
      <c r="P36" s="124"/>
      <c r="Q36" s="125"/>
      <c r="R36" s="126"/>
      <c r="S36" s="121">
        <v>-1000</v>
      </c>
      <c r="T36" s="122"/>
      <c r="U36" s="123"/>
      <c r="V36" s="124">
        <v>-5397.11</v>
      </c>
      <c r="W36" s="125"/>
      <c r="X36" s="126"/>
    </row>
    <row r="37" spans="1:25" ht="21.05" customHeight="1" thickBot="1" x14ac:dyDescent="0.45">
      <c r="A37" s="74" t="s">
        <v>24</v>
      </c>
      <c r="B37" s="75"/>
      <c r="C37" s="76"/>
      <c r="D37" s="124">
        <f>SUM(D9,D17:F23,D31:F35)</f>
        <v>182172.69999999998</v>
      </c>
      <c r="E37" s="125"/>
      <c r="F37" s="126"/>
      <c r="G37" s="121">
        <f>SUM(G9,G17,G18,G19,G20,G22,G23,G31,G32,G33)</f>
        <v>239500</v>
      </c>
      <c r="H37" s="122"/>
      <c r="I37" s="123"/>
      <c r="J37" s="131">
        <f>SUM(J9,J17,J18,J19,J20,J22,J23,J31,J32,J33)</f>
        <v>114072.77</v>
      </c>
      <c r="K37" s="132"/>
      <c r="L37" s="133"/>
      <c r="M37" s="74" t="s">
        <v>52</v>
      </c>
      <c r="N37" s="75"/>
      <c r="O37" s="76"/>
      <c r="P37" s="124">
        <f>SUM(P9:R36)</f>
        <v>-25278.7</v>
      </c>
      <c r="Q37" s="125"/>
      <c r="R37" s="126"/>
      <c r="S37" s="121">
        <f t="shared" ref="S37" si="2">SUM(S9:U36)</f>
        <v>-324870</v>
      </c>
      <c r="T37" s="122"/>
      <c r="U37" s="123"/>
      <c r="V37" s="124">
        <f t="shared" ref="V37" si="3">SUM(V9:X36)</f>
        <v>-146923.76999999996</v>
      </c>
      <c r="W37" s="125"/>
      <c r="X37" s="126"/>
      <c r="Y37" s="4"/>
    </row>
    <row r="38" spans="1:25" ht="21.05" customHeight="1" x14ac:dyDescent="0.3">
      <c r="A38" s="5"/>
      <c r="B38" s="1"/>
      <c r="C38" s="1"/>
      <c r="D38" s="1"/>
      <c r="E38" s="1"/>
      <c r="F38" s="5"/>
      <c r="G38" s="1"/>
      <c r="H38" s="1"/>
      <c r="I38" s="99" t="s">
        <v>54</v>
      </c>
      <c r="J38" s="100"/>
      <c r="K38" s="100"/>
      <c r="L38" s="101"/>
      <c r="M38" s="107">
        <f>SUM(D37--P37)</f>
        <v>156893.99999999997</v>
      </c>
      <c r="N38" s="107"/>
      <c r="O38" s="107"/>
      <c r="P38" s="108"/>
      <c r="U38" s="4"/>
    </row>
    <row r="39" spans="1:25" ht="21.05" customHeight="1" x14ac:dyDescent="0.75">
      <c r="I39" s="99"/>
      <c r="J39" s="102"/>
      <c r="K39" s="102"/>
      <c r="L39" s="103"/>
      <c r="M39" s="107"/>
      <c r="N39" s="107"/>
      <c r="O39" s="107"/>
      <c r="P39" s="108"/>
      <c r="Q39" s="3"/>
    </row>
    <row r="40" spans="1:25" ht="21.05" customHeight="1" thickBot="1" x14ac:dyDescent="0.8">
      <c r="I40" s="104"/>
      <c r="J40" s="105"/>
      <c r="K40" s="105"/>
      <c r="L40" s="106"/>
      <c r="M40" s="109"/>
      <c r="N40" s="109"/>
      <c r="O40" s="109"/>
      <c r="P40" s="110"/>
      <c r="Q40" s="3"/>
    </row>
    <row r="41" spans="1:25" ht="14.95" customHeight="1" x14ac:dyDescent="0.75">
      <c r="I41" s="2"/>
      <c r="J41" s="2"/>
      <c r="K41" s="2"/>
      <c r="L41" s="2"/>
      <c r="M41" s="2"/>
      <c r="N41" s="3"/>
      <c r="O41" s="3"/>
      <c r="P41" s="3"/>
      <c r="Q41" s="3"/>
    </row>
    <row r="42" spans="1:25" x14ac:dyDescent="0.3">
      <c r="L42" s="4"/>
    </row>
  </sheetData>
  <mergeCells count="231"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  <mergeCell ref="S9:U9"/>
    <mergeCell ref="V9:X9"/>
    <mergeCell ref="A10:L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1:C11"/>
    <mergeCell ref="D11:F11"/>
    <mergeCell ref="G11:I11"/>
    <mergeCell ref="J11:L11"/>
    <mergeCell ref="M11:O11"/>
    <mergeCell ref="P11:R11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3:C13"/>
    <mergeCell ref="D13:F13"/>
    <mergeCell ref="G13:I13"/>
    <mergeCell ref="J13:L13"/>
    <mergeCell ref="M13:O13"/>
    <mergeCell ref="P13:R13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5:C15"/>
    <mergeCell ref="D15:F15"/>
    <mergeCell ref="G15:I15"/>
    <mergeCell ref="J15:L15"/>
    <mergeCell ref="M15:O15"/>
    <mergeCell ref="P15:R15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7:C17"/>
    <mergeCell ref="D17:F17"/>
    <mergeCell ref="G17:I17"/>
    <mergeCell ref="J17:L17"/>
    <mergeCell ref="M17:O17"/>
    <mergeCell ref="P17:R17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19:C19"/>
    <mergeCell ref="D19:F19"/>
    <mergeCell ref="G19:I19"/>
    <mergeCell ref="J19:L19"/>
    <mergeCell ref="M19:O19"/>
    <mergeCell ref="P19:R19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2:C22"/>
    <mergeCell ref="D22:F22"/>
    <mergeCell ref="G22:I22"/>
    <mergeCell ref="J22:L22"/>
    <mergeCell ref="M22:O22"/>
    <mergeCell ref="P22:R22"/>
    <mergeCell ref="A24:L25"/>
    <mergeCell ref="M24:O24"/>
    <mergeCell ref="P24:R24"/>
    <mergeCell ref="S24:U24"/>
    <mergeCell ref="V24:X24"/>
    <mergeCell ref="M25:O25"/>
    <mergeCell ref="P25:R25"/>
    <mergeCell ref="S25:U25"/>
    <mergeCell ref="V25:X25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6:C26"/>
    <mergeCell ref="D26:F26"/>
    <mergeCell ref="G26:I26"/>
    <mergeCell ref="J26:L26"/>
    <mergeCell ref="M26:O26"/>
    <mergeCell ref="P26:R26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A28:C28"/>
    <mergeCell ref="D28:F28"/>
    <mergeCell ref="G28:I28"/>
    <mergeCell ref="J28:L28"/>
    <mergeCell ref="M28:O28"/>
    <mergeCell ref="P28:R28"/>
    <mergeCell ref="S30:U30"/>
    <mergeCell ref="V30:X30"/>
    <mergeCell ref="A31:C31"/>
    <mergeCell ref="D31:F31"/>
    <mergeCell ref="G31:I31"/>
    <mergeCell ref="J31:L31"/>
    <mergeCell ref="M31:O31"/>
    <mergeCell ref="P31:R31"/>
    <mergeCell ref="S31:U31"/>
    <mergeCell ref="V31:X31"/>
    <mergeCell ref="A30:C30"/>
    <mergeCell ref="D30:F30"/>
    <mergeCell ref="G30:I30"/>
    <mergeCell ref="J30:L30"/>
    <mergeCell ref="M30:O30"/>
    <mergeCell ref="P30:R30"/>
    <mergeCell ref="S32:U32"/>
    <mergeCell ref="V32:X32"/>
    <mergeCell ref="A33:C33"/>
    <mergeCell ref="D33:F33"/>
    <mergeCell ref="G33:I33"/>
    <mergeCell ref="J33:L33"/>
    <mergeCell ref="M33:O33"/>
    <mergeCell ref="P33:R33"/>
    <mergeCell ref="S33:U33"/>
    <mergeCell ref="V33:X33"/>
    <mergeCell ref="A32:C32"/>
    <mergeCell ref="D32:F32"/>
    <mergeCell ref="G32:I32"/>
    <mergeCell ref="J32:L32"/>
    <mergeCell ref="M32:O32"/>
    <mergeCell ref="P32:R32"/>
    <mergeCell ref="V34:X34"/>
    <mergeCell ref="A35:C35"/>
    <mergeCell ref="D35:F35"/>
    <mergeCell ref="G35:I35"/>
    <mergeCell ref="J35:L35"/>
    <mergeCell ref="M35:O35"/>
    <mergeCell ref="P35:R35"/>
    <mergeCell ref="S35:U35"/>
    <mergeCell ref="V35:X35"/>
    <mergeCell ref="A34:C34"/>
    <mergeCell ref="D34:F34"/>
    <mergeCell ref="G34:I34"/>
    <mergeCell ref="J34:L34"/>
    <mergeCell ref="M34:O34"/>
    <mergeCell ref="P34:R34"/>
    <mergeCell ref="V21:X21"/>
    <mergeCell ref="I38:L40"/>
    <mergeCell ref="M38:P40"/>
    <mergeCell ref="A21:L21"/>
    <mergeCell ref="M21:O21"/>
    <mergeCell ref="P21:R21"/>
    <mergeCell ref="S21:U21"/>
    <mergeCell ref="S36:U36"/>
    <mergeCell ref="V36:X36"/>
    <mergeCell ref="A37:C37"/>
    <mergeCell ref="D37:F37"/>
    <mergeCell ref="G37:I37"/>
    <mergeCell ref="J37:L37"/>
    <mergeCell ref="M37:O37"/>
    <mergeCell ref="P37:R37"/>
    <mergeCell ref="S37:U37"/>
    <mergeCell ref="V37:X37"/>
    <mergeCell ref="A36:C36"/>
    <mergeCell ref="D36:F36"/>
    <mergeCell ref="G36:I36"/>
    <mergeCell ref="J36:L36"/>
    <mergeCell ref="M36:O36"/>
    <mergeCell ref="P36:R36"/>
    <mergeCell ref="S34:U34"/>
  </mergeCells>
  <pageMargins left="0.7" right="0.7" top="0.75" bottom="0.75" header="0.3" footer="0.3"/>
  <pageSetup scale="56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269C2-395A-4ADB-8FFF-BF6B3F69FFD7}">
  <dimension ref="A1:AH43"/>
  <sheetViews>
    <sheetView view="pageBreakPreview" zoomScale="60" zoomScaleNormal="100" workbookViewId="0">
      <selection activeCell="AG22" sqref="AG22"/>
    </sheetView>
  </sheetViews>
  <sheetFormatPr defaultRowHeight="14.4" x14ac:dyDescent="0.3"/>
  <sheetData>
    <row r="1" spans="1:34" ht="21.05" customHeight="1" x14ac:dyDescent="0.3">
      <c r="A1" s="45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63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34" ht="21.05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34" ht="21.05" customHeigh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34" ht="21.0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34" ht="21.05" customHeight="1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34" ht="21.0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34" ht="21.05" customHeight="1" x14ac:dyDescent="0.3">
      <c r="A7" s="115" t="s">
        <v>0</v>
      </c>
      <c r="B7" s="116"/>
      <c r="C7" s="117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115" t="s">
        <v>25</v>
      </c>
      <c r="N7" s="116"/>
      <c r="O7" s="117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34" ht="21.05" customHeight="1" x14ac:dyDescent="0.3">
      <c r="A8" s="118"/>
      <c r="B8" s="119"/>
      <c r="C8" s="120"/>
      <c r="D8" s="32"/>
      <c r="E8" s="32"/>
      <c r="F8" s="32"/>
      <c r="G8" s="36"/>
      <c r="H8" s="37"/>
      <c r="I8" s="38"/>
      <c r="J8" s="42"/>
      <c r="K8" s="43"/>
      <c r="L8" s="44"/>
      <c r="M8" s="118"/>
      <c r="N8" s="119"/>
      <c r="O8" s="120"/>
      <c r="P8" s="32"/>
      <c r="Q8" s="32"/>
      <c r="R8" s="32"/>
      <c r="S8" s="36"/>
      <c r="T8" s="37"/>
      <c r="U8" s="38"/>
      <c r="V8" s="42"/>
      <c r="W8" s="43"/>
      <c r="X8" s="44"/>
    </row>
    <row r="9" spans="1:34" ht="21.05" customHeight="1" x14ac:dyDescent="0.35">
      <c r="A9" s="57" t="s">
        <v>1</v>
      </c>
      <c r="B9" s="58"/>
      <c r="C9" s="59"/>
      <c r="D9" s="124">
        <v>3339.27</v>
      </c>
      <c r="E9" s="125"/>
      <c r="F9" s="126"/>
      <c r="G9" s="121">
        <v>10000</v>
      </c>
      <c r="H9" s="122"/>
      <c r="I9" s="123"/>
      <c r="J9" s="124">
        <v>9551.3700000000008</v>
      </c>
      <c r="K9" s="125"/>
      <c r="L9" s="126"/>
      <c r="M9" s="70" t="s">
        <v>26</v>
      </c>
      <c r="N9" s="71"/>
      <c r="O9" s="72"/>
      <c r="P9" s="124"/>
      <c r="Q9" s="125"/>
      <c r="R9" s="126"/>
      <c r="S9" s="121"/>
      <c r="T9" s="122"/>
      <c r="U9" s="123"/>
      <c r="V9" s="124"/>
      <c r="W9" s="125"/>
      <c r="X9" s="126"/>
    </row>
    <row r="10" spans="1:34" ht="21.05" customHeight="1" x14ac:dyDescent="0.35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124">
        <v>-3264.87</v>
      </c>
      <c r="Q10" s="125"/>
      <c r="R10" s="126"/>
      <c r="S10" s="121">
        <v>-12000</v>
      </c>
      <c r="T10" s="122"/>
      <c r="U10" s="123"/>
      <c r="V10" s="124">
        <v>-4704.04</v>
      </c>
      <c r="W10" s="125"/>
      <c r="X10" s="126"/>
    </row>
    <row r="11" spans="1:34" ht="21.05" customHeight="1" x14ac:dyDescent="0.35">
      <c r="A11" s="60" t="s">
        <v>3</v>
      </c>
      <c r="B11" s="60"/>
      <c r="C11" s="60"/>
      <c r="D11" s="124"/>
      <c r="E11" s="125"/>
      <c r="F11" s="126"/>
      <c r="G11" s="121"/>
      <c r="H11" s="122"/>
      <c r="I11" s="123"/>
      <c r="J11" s="127">
        <v>250</v>
      </c>
      <c r="K11" s="128"/>
      <c r="L11" s="129"/>
      <c r="M11" s="70" t="s">
        <v>28</v>
      </c>
      <c r="N11" s="71"/>
      <c r="O11" s="72"/>
      <c r="P11" s="124">
        <v>-1363.91</v>
      </c>
      <c r="Q11" s="125"/>
      <c r="R11" s="126"/>
      <c r="S11" s="121">
        <v>-3000</v>
      </c>
      <c r="T11" s="122"/>
      <c r="U11" s="123"/>
      <c r="V11" s="124">
        <v>-1281.1500000000001</v>
      </c>
      <c r="W11" s="125"/>
      <c r="X11" s="126"/>
    </row>
    <row r="12" spans="1:34" ht="21.05" customHeight="1" x14ac:dyDescent="0.35">
      <c r="A12" s="61" t="s">
        <v>4</v>
      </c>
      <c r="B12" s="62"/>
      <c r="C12" s="63"/>
      <c r="D12" s="124"/>
      <c r="E12" s="125"/>
      <c r="F12" s="126"/>
      <c r="G12" s="121"/>
      <c r="H12" s="122"/>
      <c r="I12" s="123"/>
      <c r="J12" s="124">
        <v>500</v>
      </c>
      <c r="K12" s="125"/>
      <c r="L12" s="126"/>
      <c r="M12" s="70" t="s">
        <v>29</v>
      </c>
      <c r="N12" s="71"/>
      <c r="O12" s="72"/>
      <c r="P12" s="124">
        <v>-630</v>
      </c>
      <c r="Q12" s="125"/>
      <c r="R12" s="126"/>
      <c r="S12" s="121">
        <v>-3500</v>
      </c>
      <c r="T12" s="122"/>
      <c r="U12" s="123"/>
      <c r="V12" s="124">
        <v>-1323</v>
      </c>
      <c r="W12" s="125"/>
      <c r="X12" s="126"/>
    </row>
    <row r="13" spans="1:34" ht="21.05" customHeight="1" x14ac:dyDescent="0.35">
      <c r="A13" s="61" t="s">
        <v>5</v>
      </c>
      <c r="B13" s="62"/>
      <c r="C13" s="63"/>
      <c r="D13" s="124"/>
      <c r="E13" s="125"/>
      <c r="F13" s="126"/>
      <c r="G13" s="121"/>
      <c r="H13" s="122"/>
      <c r="I13" s="123"/>
      <c r="J13" s="124"/>
      <c r="K13" s="125"/>
      <c r="L13" s="126"/>
      <c r="M13" s="70" t="s">
        <v>30</v>
      </c>
      <c r="N13" s="71"/>
      <c r="O13" s="72"/>
      <c r="P13" s="124">
        <v>-540.37</v>
      </c>
      <c r="Q13" s="125"/>
      <c r="R13" s="126"/>
      <c r="S13" s="121">
        <v>-10000</v>
      </c>
      <c r="T13" s="122"/>
      <c r="U13" s="123"/>
      <c r="V13" s="124">
        <v>-7110.1</v>
      </c>
      <c r="W13" s="125"/>
      <c r="X13" s="126"/>
      <c r="Z13" s="152" t="s">
        <v>66</v>
      </c>
      <c r="AA13" s="152"/>
      <c r="AB13" s="152"/>
      <c r="AC13" s="152"/>
      <c r="AD13" s="152"/>
      <c r="AE13" s="152"/>
      <c r="AF13" s="152"/>
      <c r="AG13" s="152"/>
      <c r="AH13" s="152"/>
    </row>
    <row r="14" spans="1:34" ht="21.05" customHeight="1" x14ac:dyDescent="0.35">
      <c r="A14" s="61" t="s">
        <v>6</v>
      </c>
      <c r="B14" s="62"/>
      <c r="C14" s="63"/>
      <c r="D14" s="130"/>
      <c r="E14" s="130"/>
      <c r="F14" s="130"/>
      <c r="G14" s="121"/>
      <c r="H14" s="122"/>
      <c r="I14" s="123"/>
      <c r="J14" s="124">
        <v>20</v>
      </c>
      <c r="K14" s="125"/>
      <c r="L14" s="126"/>
      <c r="M14" s="70" t="s">
        <v>31</v>
      </c>
      <c r="N14" s="71"/>
      <c r="O14" s="72"/>
      <c r="P14" s="124">
        <v>-22850</v>
      </c>
      <c r="Q14" s="125"/>
      <c r="R14" s="126"/>
      <c r="S14" s="121"/>
      <c r="T14" s="122"/>
      <c r="U14" s="123"/>
      <c r="V14" s="124"/>
      <c r="W14" s="125"/>
      <c r="X14" s="126"/>
      <c r="Z14" s="152"/>
      <c r="AA14" s="152"/>
      <c r="AB14" s="152"/>
      <c r="AC14" s="152"/>
      <c r="AD14" s="152"/>
      <c r="AE14" s="152"/>
      <c r="AF14" s="152"/>
      <c r="AG14" s="152"/>
      <c r="AH14" s="152"/>
    </row>
    <row r="15" spans="1:34" ht="21.05" customHeight="1" x14ac:dyDescent="0.35">
      <c r="A15" s="61" t="s">
        <v>7</v>
      </c>
      <c r="B15" s="62"/>
      <c r="C15" s="63"/>
      <c r="D15" s="124"/>
      <c r="E15" s="125"/>
      <c r="F15" s="126"/>
      <c r="G15" s="121"/>
      <c r="H15" s="122"/>
      <c r="I15" s="123"/>
      <c r="J15" s="124">
        <v>35</v>
      </c>
      <c r="K15" s="125"/>
      <c r="L15" s="126"/>
      <c r="M15" s="70" t="s">
        <v>32</v>
      </c>
      <c r="N15" s="71"/>
      <c r="O15" s="72"/>
      <c r="P15" s="124"/>
      <c r="Q15" s="125"/>
      <c r="R15" s="126"/>
      <c r="S15" s="121"/>
      <c r="T15" s="122"/>
      <c r="U15" s="123"/>
      <c r="V15" s="124"/>
      <c r="W15" s="125"/>
      <c r="X15" s="126"/>
      <c r="Z15" s="152"/>
      <c r="AA15" s="152"/>
      <c r="AB15" s="152"/>
      <c r="AC15" s="152"/>
      <c r="AD15" s="152"/>
      <c r="AE15" s="152"/>
      <c r="AF15" s="152"/>
      <c r="AG15" s="152"/>
      <c r="AH15" s="152"/>
    </row>
    <row r="16" spans="1:34" ht="21.05" customHeight="1" x14ac:dyDescent="0.35">
      <c r="A16" s="61" t="s">
        <v>8</v>
      </c>
      <c r="B16" s="62"/>
      <c r="C16" s="63"/>
      <c r="D16" s="124"/>
      <c r="E16" s="125"/>
      <c r="F16" s="126"/>
      <c r="G16" s="121"/>
      <c r="H16" s="122"/>
      <c r="I16" s="123"/>
      <c r="J16" s="124"/>
      <c r="K16" s="125"/>
      <c r="L16" s="126"/>
      <c r="M16" s="70" t="s">
        <v>33</v>
      </c>
      <c r="N16" s="71"/>
      <c r="O16" s="72"/>
      <c r="P16" s="124"/>
      <c r="Q16" s="125"/>
      <c r="R16" s="126"/>
      <c r="S16" s="121">
        <v>-4000</v>
      </c>
      <c r="T16" s="122"/>
      <c r="U16" s="123"/>
      <c r="V16" s="124"/>
      <c r="W16" s="125"/>
      <c r="X16" s="126"/>
      <c r="Z16" s="152"/>
      <c r="AA16" s="152"/>
      <c r="AB16" s="152"/>
      <c r="AC16" s="152"/>
      <c r="AD16" s="152"/>
      <c r="AE16" s="152"/>
      <c r="AF16" s="152"/>
      <c r="AG16" s="152"/>
      <c r="AH16" s="152"/>
    </row>
    <row r="17" spans="1:34" ht="21.05" customHeight="1" x14ac:dyDescent="0.35">
      <c r="A17" s="57" t="s">
        <v>10</v>
      </c>
      <c r="B17" s="58"/>
      <c r="C17" s="59"/>
      <c r="D17" s="124">
        <v>3971</v>
      </c>
      <c r="E17" s="125"/>
      <c r="F17" s="126"/>
      <c r="G17" s="121">
        <f>SUM(G10:I16)</f>
        <v>0</v>
      </c>
      <c r="H17" s="122"/>
      <c r="I17" s="123"/>
      <c r="J17" s="124">
        <f>SUM(J11:L16)</f>
        <v>805</v>
      </c>
      <c r="K17" s="125"/>
      <c r="L17" s="126"/>
      <c r="M17" s="70" t="s">
        <v>34</v>
      </c>
      <c r="N17" s="71"/>
      <c r="O17" s="72"/>
      <c r="P17" s="124">
        <v>-1765.75</v>
      </c>
      <c r="Q17" s="125"/>
      <c r="R17" s="126"/>
      <c r="S17" s="121">
        <v>-175000</v>
      </c>
      <c r="T17" s="122"/>
      <c r="U17" s="123"/>
      <c r="V17" s="124">
        <v>-73352.539999999994</v>
      </c>
      <c r="W17" s="125"/>
      <c r="X17" s="126"/>
      <c r="Z17" s="152"/>
      <c r="AA17" s="152"/>
      <c r="AB17" s="152"/>
      <c r="AC17" s="152"/>
      <c r="AD17" s="152"/>
      <c r="AE17" s="152"/>
      <c r="AF17" s="152"/>
      <c r="AG17" s="152"/>
      <c r="AH17" s="152"/>
    </row>
    <row r="18" spans="1:34" ht="21.05" customHeight="1" x14ac:dyDescent="0.3">
      <c r="A18" s="70" t="s">
        <v>62</v>
      </c>
      <c r="B18" s="71"/>
      <c r="C18" s="72"/>
      <c r="D18" s="149">
        <v>2555</v>
      </c>
      <c r="E18" s="150"/>
      <c r="F18" s="151"/>
      <c r="G18" s="149"/>
      <c r="H18" s="150"/>
      <c r="I18" s="151"/>
      <c r="J18" s="149"/>
      <c r="K18" s="150"/>
      <c r="L18" s="151"/>
      <c r="M18" s="149"/>
      <c r="N18" s="150"/>
      <c r="O18" s="151"/>
      <c r="P18" s="149"/>
      <c r="Q18" s="150"/>
      <c r="R18" s="151"/>
      <c r="S18" s="149"/>
      <c r="T18" s="150"/>
      <c r="U18" s="151"/>
      <c r="V18" s="149"/>
      <c r="W18" s="150"/>
      <c r="X18" s="151"/>
      <c r="Z18" s="152"/>
      <c r="AA18" s="152"/>
      <c r="AB18" s="152"/>
      <c r="AC18" s="152"/>
      <c r="AD18" s="152"/>
      <c r="AE18" s="152"/>
      <c r="AF18" s="152"/>
      <c r="AG18" s="152"/>
      <c r="AH18" s="152"/>
    </row>
    <row r="19" spans="1:34" ht="21.05" customHeight="1" x14ac:dyDescent="0.35">
      <c r="A19" s="57" t="s">
        <v>12</v>
      </c>
      <c r="B19" s="58"/>
      <c r="C19" s="59"/>
      <c r="D19" s="124"/>
      <c r="E19" s="125"/>
      <c r="F19" s="126"/>
      <c r="G19" s="121">
        <v>35000</v>
      </c>
      <c r="H19" s="122"/>
      <c r="I19" s="123"/>
      <c r="J19" s="124">
        <v>715.4</v>
      </c>
      <c r="K19" s="125"/>
      <c r="L19" s="126"/>
      <c r="M19" s="70" t="s">
        <v>35</v>
      </c>
      <c r="N19" s="71"/>
      <c r="O19" s="72"/>
      <c r="P19" s="124"/>
      <c r="Q19" s="125"/>
      <c r="R19" s="126"/>
      <c r="S19" s="121">
        <v>-2500</v>
      </c>
      <c r="T19" s="122"/>
      <c r="U19" s="123"/>
      <c r="V19" s="124">
        <v>-670</v>
      </c>
      <c r="W19" s="125"/>
      <c r="X19" s="126"/>
    </row>
    <row r="20" spans="1:34" ht="21.05" customHeight="1" x14ac:dyDescent="0.35">
      <c r="A20" s="57" t="s">
        <v>13</v>
      </c>
      <c r="B20" s="58"/>
      <c r="C20" s="59"/>
      <c r="D20" s="124">
        <v>154.30000000000001</v>
      </c>
      <c r="E20" s="125"/>
      <c r="F20" s="126"/>
      <c r="G20" s="121">
        <v>3500</v>
      </c>
      <c r="H20" s="122"/>
      <c r="I20" s="123"/>
      <c r="J20" s="124"/>
      <c r="K20" s="125"/>
      <c r="L20" s="126"/>
      <c r="M20" s="89" t="s">
        <v>36</v>
      </c>
      <c r="N20" s="89"/>
      <c r="O20" s="89"/>
      <c r="P20" s="124"/>
      <c r="Q20" s="125"/>
      <c r="R20" s="126"/>
      <c r="S20" s="121">
        <v>-670</v>
      </c>
      <c r="T20" s="122"/>
      <c r="U20" s="123"/>
      <c r="V20" s="124">
        <v>-670</v>
      </c>
      <c r="W20" s="125"/>
      <c r="X20" s="126"/>
    </row>
    <row r="21" spans="1:34" ht="21.05" customHeight="1" x14ac:dyDescent="0.35">
      <c r="A21" s="57" t="s">
        <v>14</v>
      </c>
      <c r="B21" s="58"/>
      <c r="C21" s="59"/>
      <c r="D21" s="124"/>
      <c r="E21" s="125"/>
      <c r="F21" s="126"/>
      <c r="G21" s="121">
        <v>8000</v>
      </c>
      <c r="H21" s="122"/>
      <c r="I21" s="123"/>
      <c r="J21" s="124"/>
      <c r="K21" s="125"/>
      <c r="L21" s="126"/>
      <c r="M21" s="70" t="s">
        <v>37</v>
      </c>
      <c r="N21" s="71"/>
      <c r="O21" s="72"/>
      <c r="P21" s="124">
        <v>-3453.3</v>
      </c>
      <c r="Q21" s="125"/>
      <c r="R21" s="126"/>
      <c r="S21" s="121">
        <v>-12000</v>
      </c>
      <c r="T21" s="122"/>
      <c r="U21" s="123"/>
      <c r="V21" s="124">
        <v>-11373.5</v>
      </c>
      <c r="W21" s="125"/>
      <c r="X21" s="126"/>
    </row>
    <row r="22" spans="1:34" ht="21.05" customHeight="1" x14ac:dyDescent="0.3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70" t="s">
        <v>61</v>
      </c>
      <c r="N22" s="71"/>
      <c r="O22" s="72"/>
      <c r="P22" s="124"/>
      <c r="Q22" s="125"/>
      <c r="R22" s="126"/>
      <c r="S22" s="121"/>
      <c r="T22" s="122"/>
      <c r="U22" s="123"/>
      <c r="V22" s="124"/>
      <c r="W22" s="125"/>
      <c r="X22" s="126"/>
    </row>
    <row r="23" spans="1:34" ht="21.05" customHeight="1" x14ac:dyDescent="0.35">
      <c r="A23" s="57" t="s">
        <v>15</v>
      </c>
      <c r="B23" s="58"/>
      <c r="C23" s="59"/>
      <c r="D23" s="124">
        <v>142807</v>
      </c>
      <c r="E23" s="125"/>
      <c r="F23" s="126"/>
      <c r="G23" s="121">
        <v>175000</v>
      </c>
      <c r="H23" s="122"/>
      <c r="I23" s="123"/>
      <c r="J23" s="124">
        <v>100500</v>
      </c>
      <c r="K23" s="125"/>
      <c r="L23" s="126"/>
      <c r="M23" s="70" t="s">
        <v>38</v>
      </c>
      <c r="N23" s="71"/>
      <c r="O23" s="72"/>
      <c r="P23" s="124">
        <v>-2667.7</v>
      </c>
      <c r="Q23" s="125"/>
      <c r="R23" s="126"/>
      <c r="S23" s="121"/>
      <c r="T23" s="122"/>
      <c r="U23" s="123"/>
      <c r="V23" s="124"/>
      <c r="W23" s="125"/>
      <c r="X23" s="126"/>
    </row>
    <row r="24" spans="1:34" ht="21.05" customHeight="1" x14ac:dyDescent="0.35">
      <c r="A24" s="57" t="s">
        <v>16</v>
      </c>
      <c r="B24" s="58"/>
      <c r="C24" s="59"/>
      <c r="D24" s="124"/>
      <c r="E24" s="125"/>
      <c r="F24" s="126"/>
      <c r="G24" s="121"/>
      <c r="H24" s="122"/>
      <c r="I24" s="123"/>
      <c r="J24" s="131">
        <v>780</v>
      </c>
      <c r="K24" s="132"/>
      <c r="L24" s="133"/>
      <c r="M24" s="61" t="s">
        <v>39</v>
      </c>
      <c r="N24" s="62"/>
      <c r="O24" s="63"/>
      <c r="P24" s="124"/>
      <c r="Q24" s="125"/>
      <c r="R24" s="126"/>
      <c r="S24" s="121">
        <v>-12000</v>
      </c>
      <c r="T24" s="122"/>
      <c r="U24" s="123"/>
      <c r="V24" s="124">
        <v>-8332.2999999999993</v>
      </c>
      <c r="W24" s="125"/>
      <c r="X24" s="126"/>
    </row>
    <row r="25" spans="1:34" ht="21.05" customHeight="1" x14ac:dyDescent="0.35">
      <c r="A25" s="83" t="s">
        <v>17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5"/>
      <c r="M25" s="61" t="s">
        <v>40</v>
      </c>
      <c r="N25" s="62"/>
      <c r="O25" s="63"/>
      <c r="P25" s="134"/>
      <c r="Q25" s="135"/>
      <c r="R25" s="136"/>
      <c r="S25" s="137">
        <v>-1000</v>
      </c>
      <c r="T25" s="138"/>
      <c r="U25" s="139"/>
      <c r="V25" s="140"/>
      <c r="W25" s="141"/>
      <c r="X25" s="142"/>
    </row>
    <row r="26" spans="1:34" ht="21.05" customHeight="1" x14ac:dyDescent="0.3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  <c r="M26" s="61" t="s">
        <v>41</v>
      </c>
      <c r="N26" s="62"/>
      <c r="O26" s="63"/>
      <c r="P26" s="124"/>
      <c r="Q26" s="125"/>
      <c r="R26" s="126"/>
      <c r="S26" s="121">
        <v>-1000</v>
      </c>
      <c r="T26" s="122"/>
      <c r="U26" s="123"/>
      <c r="V26" s="124"/>
      <c r="W26" s="125"/>
      <c r="X26" s="126"/>
    </row>
    <row r="27" spans="1:34" ht="38.25" customHeight="1" x14ac:dyDescent="0.35">
      <c r="A27" s="61" t="s">
        <v>18</v>
      </c>
      <c r="B27" s="62"/>
      <c r="C27" s="63"/>
      <c r="D27" s="124">
        <v>11100</v>
      </c>
      <c r="E27" s="125"/>
      <c r="F27" s="126"/>
      <c r="G27" s="121"/>
      <c r="H27" s="122"/>
      <c r="I27" s="123"/>
      <c r="J27" s="124"/>
      <c r="K27" s="125"/>
      <c r="L27" s="126"/>
      <c r="M27" s="143" t="s">
        <v>53</v>
      </c>
      <c r="N27" s="144"/>
      <c r="O27" s="145"/>
      <c r="P27" s="124"/>
      <c r="Q27" s="125"/>
      <c r="R27" s="126"/>
      <c r="S27" s="121"/>
      <c r="T27" s="122"/>
      <c r="U27" s="123"/>
      <c r="V27" s="124"/>
      <c r="W27" s="125"/>
      <c r="X27" s="126"/>
    </row>
    <row r="28" spans="1:34" ht="21.05" customHeight="1" x14ac:dyDescent="0.35">
      <c r="A28" s="61" t="s">
        <v>19</v>
      </c>
      <c r="B28" s="62"/>
      <c r="C28" s="63"/>
      <c r="D28" s="124">
        <v>4765</v>
      </c>
      <c r="E28" s="125"/>
      <c r="F28" s="126"/>
      <c r="G28" s="121"/>
      <c r="H28" s="122"/>
      <c r="I28" s="123"/>
      <c r="J28" s="124">
        <v>750</v>
      </c>
      <c r="K28" s="125"/>
      <c r="L28" s="126"/>
      <c r="M28" s="70" t="s">
        <v>42</v>
      </c>
      <c r="N28" s="71"/>
      <c r="O28" s="72"/>
      <c r="P28" s="124"/>
      <c r="Q28" s="125"/>
      <c r="R28" s="126"/>
      <c r="S28" s="121">
        <v>-400</v>
      </c>
      <c r="T28" s="122"/>
      <c r="U28" s="123"/>
      <c r="V28" s="124"/>
      <c r="W28" s="125"/>
      <c r="X28" s="126"/>
    </row>
    <row r="29" spans="1:34" ht="21.05" customHeight="1" x14ac:dyDescent="0.35">
      <c r="A29" s="61" t="s">
        <v>12</v>
      </c>
      <c r="B29" s="62"/>
      <c r="C29" s="63"/>
      <c r="D29" s="124"/>
      <c r="E29" s="125"/>
      <c r="F29" s="126"/>
      <c r="G29" s="121"/>
      <c r="H29" s="122"/>
      <c r="I29" s="123"/>
      <c r="J29" s="124"/>
      <c r="K29" s="125"/>
      <c r="L29" s="126"/>
      <c r="M29" s="89" t="s">
        <v>43</v>
      </c>
      <c r="N29" s="89"/>
      <c r="O29" s="89"/>
      <c r="P29" s="124">
        <v>-847.5</v>
      </c>
      <c r="Q29" s="125"/>
      <c r="R29" s="126"/>
      <c r="S29" s="121">
        <v>-2300</v>
      </c>
      <c r="T29" s="122"/>
      <c r="U29" s="123"/>
      <c r="V29" s="124">
        <v>-847.5</v>
      </c>
      <c r="W29" s="125"/>
      <c r="X29" s="126"/>
    </row>
    <row r="30" spans="1:34" ht="21.05" customHeight="1" x14ac:dyDescent="0.35">
      <c r="A30" s="61" t="s">
        <v>2</v>
      </c>
      <c r="B30" s="62"/>
      <c r="C30" s="63"/>
      <c r="D30" s="124"/>
      <c r="E30" s="125"/>
      <c r="F30" s="126"/>
      <c r="G30" s="121"/>
      <c r="H30" s="122"/>
      <c r="I30" s="123"/>
      <c r="J30" s="124"/>
      <c r="K30" s="125"/>
      <c r="L30" s="126"/>
      <c r="M30" s="70" t="s">
        <v>44</v>
      </c>
      <c r="N30" s="71"/>
      <c r="O30" s="72"/>
      <c r="P30" s="124"/>
      <c r="Q30" s="125"/>
      <c r="R30" s="126"/>
      <c r="S30" s="121">
        <v>-2500</v>
      </c>
      <c r="T30" s="122"/>
      <c r="U30" s="123"/>
      <c r="V30" s="124">
        <v>-551.55999999999995</v>
      </c>
      <c r="W30" s="125"/>
      <c r="X30" s="126"/>
    </row>
    <row r="31" spans="1:34" ht="21.05" customHeight="1" x14ac:dyDescent="0.35">
      <c r="A31" s="61" t="s">
        <v>20</v>
      </c>
      <c r="B31" s="62"/>
      <c r="C31" s="63"/>
      <c r="D31" s="124"/>
      <c r="E31" s="125"/>
      <c r="F31" s="126"/>
      <c r="G31" s="121"/>
      <c r="H31" s="122"/>
      <c r="I31" s="123"/>
      <c r="J31" s="124"/>
      <c r="K31" s="125"/>
      <c r="L31" s="126"/>
      <c r="M31" s="70" t="s">
        <v>45</v>
      </c>
      <c r="N31" s="71"/>
      <c r="O31" s="72"/>
      <c r="P31" s="124">
        <v>-3935.33</v>
      </c>
      <c r="Q31" s="125"/>
      <c r="R31" s="126"/>
      <c r="S31" s="121">
        <v>-3000</v>
      </c>
      <c r="T31" s="122"/>
      <c r="U31" s="123"/>
      <c r="V31" s="124">
        <v>-10914.67</v>
      </c>
      <c r="W31" s="125"/>
      <c r="X31" s="126"/>
    </row>
    <row r="32" spans="1:34" ht="30.75" customHeight="1" x14ac:dyDescent="0.35">
      <c r="A32" s="146" t="s">
        <v>21</v>
      </c>
      <c r="B32" s="147"/>
      <c r="C32" s="148"/>
      <c r="D32" s="124">
        <f>SUM(D27:F31)</f>
        <v>15865</v>
      </c>
      <c r="E32" s="125"/>
      <c r="F32" s="126"/>
      <c r="G32" s="121">
        <f t="shared" ref="G32" si="0">SUM(G27:I31)</f>
        <v>0</v>
      </c>
      <c r="H32" s="122"/>
      <c r="I32" s="123"/>
      <c r="J32" s="124">
        <f t="shared" ref="J32" si="1">SUM(J27:L31)</f>
        <v>750</v>
      </c>
      <c r="K32" s="125"/>
      <c r="L32" s="126"/>
      <c r="M32" s="70" t="s">
        <v>46</v>
      </c>
      <c r="N32" s="71"/>
      <c r="O32" s="72"/>
      <c r="P32" s="124"/>
      <c r="Q32" s="125"/>
      <c r="R32" s="126"/>
      <c r="S32" s="121">
        <v>-40000</v>
      </c>
      <c r="T32" s="122"/>
      <c r="U32" s="123"/>
      <c r="V32" s="124"/>
      <c r="W32" s="125"/>
      <c r="X32" s="126"/>
    </row>
    <row r="33" spans="1:25" ht="21.05" customHeight="1" x14ac:dyDescent="0.35">
      <c r="A33" s="57" t="s">
        <v>22</v>
      </c>
      <c r="B33" s="58"/>
      <c r="C33" s="59"/>
      <c r="D33" s="124">
        <v>4250</v>
      </c>
      <c r="E33" s="125"/>
      <c r="F33" s="126"/>
      <c r="G33" s="121">
        <v>8000</v>
      </c>
      <c r="H33" s="122"/>
      <c r="I33" s="123"/>
      <c r="J33" s="124"/>
      <c r="K33" s="125"/>
      <c r="L33" s="126"/>
      <c r="M33" s="70" t="s">
        <v>47</v>
      </c>
      <c r="N33" s="71"/>
      <c r="O33" s="72"/>
      <c r="P33" s="124">
        <v>-7370</v>
      </c>
      <c r="Q33" s="125"/>
      <c r="R33" s="126"/>
      <c r="S33" s="121">
        <v>-10000</v>
      </c>
      <c r="T33" s="122"/>
      <c r="U33" s="123"/>
      <c r="V33" s="124">
        <v>-18395</v>
      </c>
      <c r="W33" s="125"/>
      <c r="X33" s="126"/>
    </row>
    <row r="34" spans="1:25" ht="21.05" customHeight="1" x14ac:dyDescent="0.35">
      <c r="A34" s="57" t="s">
        <v>23</v>
      </c>
      <c r="B34" s="58"/>
      <c r="C34" s="59"/>
      <c r="D34" s="124"/>
      <c r="E34" s="125"/>
      <c r="F34" s="126"/>
      <c r="G34" s="121"/>
      <c r="H34" s="122"/>
      <c r="I34" s="123"/>
      <c r="J34" s="124">
        <v>971</v>
      </c>
      <c r="K34" s="125"/>
      <c r="L34" s="126"/>
      <c r="M34" s="70" t="s">
        <v>48</v>
      </c>
      <c r="N34" s="71"/>
      <c r="O34" s="72"/>
      <c r="P34" s="124">
        <v>-902.78</v>
      </c>
      <c r="Q34" s="125"/>
      <c r="R34" s="126"/>
      <c r="S34" s="121">
        <v>-27000</v>
      </c>
      <c r="T34" s="122"/>
      <c r="U34" s="123"/>
      <c r="V34" s="124">
        <v>-667.9</v>
      </c>
      <c r="W34" s="125"/>
      <c r="X34" s="126"/>
    </row>
    <row r="35" spans="1:25" ht="21.05" customHeight="1" x14ac:dyDescent="0.35">
      <c r="A35" s="77"/>
      <c r="B35" s="78"/>
      <c r="C35" s="79"/>
      <c r="D35" s="124"/>
      <c r="E35" s="125"/>
      <c r="F35" s="126"/>
      <c r="G35" s="121"/>
      <c r="H35" s="122"/>
      <c r="I35" s="123"/>
      <c r="J35" s="124"/>
      <c r="K35" s="125"/>
      <c r="L35" s="126"/>
      <c r="M35" s="70" t="s">
        <v>49</v>
      </c>
      <c r="N35" s="71"/>
      <c r="O35" s="72"/>
      <c r="P35" s="124">
        <v>-180</v>
      </c>
      <c r="Q35" s="125"/>
      <c r="R35" s="126"/>
      <c r="S35" s="121">
        <v>-1000</v>
      </c>
      <c r="T35" s="122"/>
      <c r="U35" s="123"/>
      <c r="V35" s="124"/>
      <c r="W35" s="125"/>
      <c r="X35" s="126"/>
    </row>
    <row r="36" spans="1:25" ht="21.05" customHeight="1" x14ac:dyDescent="0.35">
      <c r="A36" s="77" t="s">
        <v>60</v>
      </c>
      <c r="B36" s="78"/>
      <c r="C36" s="79"/>
      <c r="D36" s="124">
        <v>40380.589999999997</v>
      </c>
      <c r="E36" s="125"/>
      <c r="F36" s="126"/>
      <c r="G36" s="121"/>
      <c r="H36" s="122"/>
      <c r="I36" s="123"/>
      <c r="J36" s="124"/>
      <c r="K36" s="125"/>
      <c r="L36" s="126"/>
      <c r="M36" s="70" t="s">
        <v>50</v>
      </c>
      <c r="N36" s="71"/>
      <c r="O36" s="72"/>
      <c r="P36" s="124">
        <v>-904</v>
      </c>
      <c r="Q36" s="125"/>
      <c r="R36" s="126"/>
      <c r="S36" s="121">
        <v>-1000</v>
      </c>
      <c r="T36" s="122"/>
      <c r="U36" s="123"/>
      <c r="V36" s="124">
        <v>-1333.4</v>
      </c>
      <c r="W36" s="125"/>
      <c r="X36" s="126"/>
    </row>
    <row r="37" spans="1:25" ht="21.05" customHeight="1" x14ac:dyDescent="0.35">
      <c r="A37" s="77"/>
      <c r="B37" s="78"/>
      <c r="C37" s="79"/>
      <c r="D37" s="124"/>
      <c r="E37" s="125"/>
      <c r="F37" s="126"/>
      <c r="G37" s="121"/>
      <c r="H37" s="122"/>
      <c r="I37" s="123"/>
      <c r="J37" s="124"/>
      <c r="K37" s="125"/>
      <c r="L37" s="126"/>
      <c r="M37" s="70" t="s">
        <v>51</v>
      </c>
      <c r="N37" s="71"/>
      <c r="O37" s="72"/>
      <c r="P37" s="124"/>
      <c r="Q37" s="125"/>
      <c r="R37" s="126"/>
      <c r="S37" s="121">
        <v>-1000</v>
      </c>
      <c r="T37" s="122"/>
      <c r="U37" s="123"/>
      <c r="V37" s="124">
        <v>-5397.11</v>
      </c>
      <c r="W37" s="125"/>
      <c r="X37" s="126"/>
    </row>
    <row r="38" spans="1:25" ht="21.05" customHeight="1" thickBot="1" x14ac:dyDescent="0.45">
      <c r="A38" s="74" t="s">
        <v>24</v>
      </c>
      <c r="B38" s="75"/>
      <c r="C38" s="76"/>
      <c r="D38" s="124">
        <f>SUM(D9,D17:F24,D32:F36)</f>
        <v>213322.16</v>
      </c>
      <c r="E38" s="125"/>
      <c r="F38" s="126"/>
      <c r="G38" s="121">
        <f>SUM(G9,G17,G19,G20,G21,G23,G24,G32,G33,G34)</f>
        <v>239500</v>
      </c>
      <c r="H38" s="122"/>
      <c r="I38" s="123"/>
      <c r="J38" s="131">
        <f>SUM(J9,J17,J19,J20,J21,J23,J24,J32,J33,J34)</f>
        <v>114072.77</v>
      </c>
      <c r="K38" s="132"/>
      <c r="L38" s="133"/>
      <c r="M38" s="74" t="s">
        <v>52</v>
      </c>
      <c r="N38" s="75"/>
      <c r="O38" s="76"/>
      <c r="P38" s="124">
        <f>SUM(P9:R37)</f>
        <v>-50675.51</v>
      </c>
      <c r="Q38" s="125"/>
      <c r="R38" s="126"/>
      <c r="S38" s="121">
        <f t="shared" ref="S38" si="2">SUM(S9:U37)</f>
        <v>-324870</v>
      </c>
      <c r="T38" s="122"/>
      <c r="U38" s="123"/>
      <c r="V38" s="124">
        <f t="shared" ref="V38" si="3">SUM(V9:X37)</f>
        <v>-146923.76999999996</v>
      </c>
      <c r="W38" s="125"/>
      <c r="X38" s="126"/>
      <c r="Y38" s="4"/>
    </row>
    <row r="39" spans="1:25" ht="21.05" customHeight="1" x14ac:dyDescent="0.3">
      <c r="A39" s="5"/>
      <c r="B39" s="1"/>
      <c r="C39" s="1"/>
      <c r="D39" s="1"/>
      <c r="E39" s="1"/>
      <c r="F39" s="5"/>
      <c r="G39" s="1"/>
      <c r="H39" s="1"/>
      <c r="I39" s="99" t="s">
        <v>54</v>
      </c>
      <c r="J39" s="100"/>
      <c r="K39" s="100"/>
      <c r="L39" s="101"/>
      <c r="M39" s="107">
        <f>SUM(D38--P38)</f>
        <v>162646.65</v>
      </c>
      <c r="N39" s="107"/>
      <c r="O39" s="107"/>
      <c r="P39" s="108"/>
      <c r="U39" s="4"/>
    </row>
    <row r="40" spans="1:25" ht="21.05" customHeight="1" x14ac:dyDescent="0.75">
      <c r="I40" s="99"/>
      <c r="J40" s="102"/>
      <c r="K40" s="102"/>
      <c r="L40" s="103"/>
      <c r="M40" s="107"/>
      <c r="N40" s="107"/>
      <c r="O40" s="107"/>
      <c r="P40" s="108"/>
      <c r="Q40" s="3"/>
    </row>
    <row r="41" spans="1:25" ht="21.05" customHeight="1" thickBot="1" x14ac:dyDescent="0.8">
      <c r="I41" s="104"/>
      <c r="J41" s="105"/>
      <c r="K41" s="105"/>
      <c r="L41" s="106"/>
      <c r="M41" s="109"/>
      <c r="N41" s="109"/>
      <c r="O41" s="109"/>
      <c r="P41" s="110"/>
      <c r="Q41" s="3"/>
    </row>
    <row r="42" spans="1:25" ht="14.95" customHeight="1" x14ac:dyDescent="0.75">
      <c r="I42" s="2"/>
      <c r="J42" s="2"/>
      <c r="K42" s="2"/>
      <c r="L42" s="2"/>
      <c r="M42" s="2"/>
      <c r="N42" s="3"/>
      <c r="O42" s="3"/>
      <c r="P42" s="3"/>
      <c r="Q42" s="3"/>
    </row>
    <row r="43" spans="1:25" x14ac:dyDescent="0.3">
      <c r="L43" s="4"/>
    </row>
  </sheetData>
  <mergeCells count="240">
    <mergeCell ref="Z13:AH18"/>
    <mergeCell ref="I39:L41"/>
    <mergeCell ref="M39:P41"/>
    <mergeCell ref="A18:C18"/>
    <mergeCell ref="D18:F18"/>
    <mergeCell ref="G18:I18"/>
    <mergeCell ref="J18:L18"/>
    <mergeCell ref="M18:O18"/>
    <mergeCell ref="P18:R18"/>
    <mergeCell ref="S37:U37"/>
    <mergeCell ref="V37:X37"/>
    <mergeCell ref="A38:C38"/>
    <mergeCell ref="D38:F38"/>
    <mergeCell ref="G38:I38"/>
    <mergeCell ref="J38:L38"/>
    <mergeCell ref="M38:O38"/>
    <mergeCell ref="P38:R38"/>
    <mergeCell ref="S38:U38"/>
    <mergeCell ref="V38:X38"/>
    <mergeCell ref="A37:C37"/>
    <mergeCell ref="D37:F37"/>
    <mergeCell ref="G37:I37"/>
    <mergeCell ref="J37:L37"/>
    <mergeCell ref="M37:O37"/>
    <mergeCell ref="P37:R37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5:C35"/>
    <mergeCell ref="D35:F35"/>
    <mergeCell ref="G35:I35"/>
    <mergeCell ref="J35:L35"/>
    <mergeCell ref="M35:O35"/>
    <mergeCell ref="P35:R35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3:C33"/>
    <mergeCell ref="D33:F33"/>
    <mergeCell ref="G33:I33"/>
    <mergeCell ref="J33:L33"/>
    <mergeCell ref="M33:O33"/>
    <mergeCell ref="P33:R33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1:C31"/>
    <mergeCell ref="D31:F31"/>
    <mergeCell ref="G31:I31"/>
    <mergeCell ref="J31:L31"/>
    <mergeCell ref="M31:O31"/>
    <mergeCell ref="P31:R31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29:C29"/>
    <mergeCell ref="D29:F29"/>
    <mergeCell ref="G29:I29"/>
    <mergeCell ref="J29:L29"/>
    <mergeCell ref="M29:O29"/>
    <mergeCell ref="P29:R29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7:C27"/>
    <mergeCell ref="D27:F27"/>
    <mergeCell ref="G27:I27"/>
    <mergeCell ref="J27:L27"/>
    <mergeCell ref="M27:O27"/>
    <mergeCell ref="P27:R27"/>
    <mergeCell ref="A24:C24"/>
    <mergeCell ref="D24:F24"/>
    <mergeCell ref="G24:I24"/>
    <mergeCell ref="J24:L24"/>
    <mergeCell ref="M24:O24"/>
    <mergeCell ref="P24:R24"/>
    <mergeCell ref="S24:U24"/>
    <mergeCell ref="V24:X24"/>
    <mergeCell ref="A25:L26"/>
    <mergeCell ref="M25:O25"/>
    <mergeCell ref="P25:R25"/>
    <mergeCell ref="S25:U25"/>
    <mergeCell ref="V25:X25"/>
    <mergeCell ref="M26:O26"/>
    <mergeCell ref="P26:R26"/>
    <mergeCell ref="S26:U26"/>
    <mergeCell ref="V26:X26"/>
    <mergeCell ref="A22:L22"/>
    <mergeCell ref="M22:O22"/>
    <mergeCell ref="P22:R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0:C20"/>
    <mergeCell ref="D20:F20"/>
    <mergeCell ref="G20:I20"/>
    <mergeCell ref="J20:L20"/>
    <mergeCell ref="M20:O20"/>
    <mergeCell ref="P20:R20"/>
    <mergeCell ref="S17:U17"/>
    <mergeCell ref="V17:X17"/>
    <mergeCell ref="A19:C19"/>
    <mergeCell ref="D19:F19"/>
    <mergeCell ref="G19:I19"/>
    <mergeCell ref="J19:L19"/>
    <mergeCell ref="M19:O19"/>
    <mergeCell ref="P19:R19"/>
    <mergeCell ref="S19:U19"/>
    <mergeCell ref="V19:X19"/>
    <mergeCell ref="A17:C17"/>
    <mergeCell ref="D17:F17"/>
    <mergeCell ref="G17:I17"/>
    <mergeCell ref="J17:L17"/>
    <mergeCell ref="M17:O17"/>
    <mergeCell ref="P17:R17"/>
    <mergeCell ref="S18:U18"/>
    <mergeCell ref="V18:X18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5:C15"/>
    <mergeCell ref="D15:F15"/>
    <mergeCell ref="G15:I15"/>
    <mergeCell ref="J15:L15"/>
    <mergeCell ref="M15:O15"/>
    <mergeCell ref="P15:R15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3:C13"/>
    <mergeCell ref="D13:F13"/>
    <mergeCell ref="G13:I13"/>
    <mergeCell ref="J13:L13"/>
    <mergeCell ref="M13:O13"/>
    <mergeCell ref="P13:R13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1:C11"/>
    <mergeCell ref="D11:F11"/>
    <mergeCell ref="G11:I11"/>
    <mergeCell ref="J11:L11"/>
    <mergeCell ref="M11:O11"/>
    <mergeCell ref="P11:R11"/>
    <mergeCell ref="S9:U9"/>
    <mergeCell ref="V9:X9"/>
    <mergeCell ref="A10:L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</mergeCells>
  <pageMargins left="0.7" right="0.7" top="0.75" bottom="0.75" header="0.3" footer="0.3"/>
  <pageSetup scale="56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D0B6E-16AB-488F-AD9C-347012081E9D}">
  <dimension ref="A1:AH43"/>
  <sheetViews>
    <sheetView view="pageBreakPreview" zoomScale="60" zoomScaleNormal="100" workbookViewId="0">
      <selection activeCell="AG27" sqref="AG27"/>
    </sheetView>
  </sheetViews>
  <sheetFormatPr defaultRowHeight="14.4" x14ac:dyDescent="0.3"/>
  <cols>
    <col min="30" max="30" width="34" bestFit="1" customWidth="1"/>
  </cols>
  <sheetData>
    <row r="1" spans="1:34" ht="21.05" customHeight="1" x14ac:dyDescent="0.3">
      <c r="A1" s="45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63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34" ht="21.05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34" ht="21.05" customHeigh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34" ht="21.0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34" ht="21.05" customHeight="1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34" ht="21.0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34" ht="21.05" customHeight="1" x14ac:dyDescent="0.3">
      <c r="A7" s="115" t="s">
        <v>0</v>
      </c>
      <c r="B7" s="116"/>
      <c r="C7" s="117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115" t="s">
        <v>25</v>
      </c>
      <c r="N7" s="116"/>
      <c r="O7" s="117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34" ht="21.05" customHeight="1" x14ac:dyDescent="0.3">
      <c r="A8" s="118"/>
      <c r="B8" s="119"/>
      <c r="C8" s="120"/>
      <c r="D8" s="32"/>
      <c r="E8" s="32"/>
      <c r="F8" s="32"/>
      <c r="G8" s="36"/>
      <c r="H8" s="37"/>
      <c r="I8" s="38"/>
      <c r="J8" s="42"/>
      <c r="K8" s="43"/>
      <c r="L8" s="44"/>
      <c r="M8" s="118"/>
      <c r="N8" s="119"/>
      <c r="O8" s="120"/>
      <c r="P8" s="32"/>
      <c r="Q8" s="32"/>
      <c r="R8" s="32"/>
      <c r="S8" s="36"/>
      <c r="T8" s="37"/>
      <c r="U8" s="38"/>
      <c r="V8" s="42"/>
      <c r="W8" s="43"/>
      <c r="X8" s="44"/>
    </row>
    <row r="9" spans="1:34" ht="21.05" customHeight="1" x14ac:dyDescent="0.35">
      <c r="A9" s="57" t="s">
        <v>1</v>
      </c>
      <c r="B9" s="58"/>
      <c r="C9" s="59"/>
      <c r="D9" s="124">
        <v>4359.54</v>
      </c>
      <c r="E9" s="125"/>
      <c r="F9" s="126"/>
      <c r="G9" s="121">
        <v>10000</v>
      </c>
      <c r="H9" s="122"/>
      <c r="I9" s="123"/>
      <c r="J9" s="124">
        <v>9551.3700000000008</v>
      </c>
      <c r="K9" s="125"/>
      <c r="L9" s="126"/>
      <c r="M9" s="70" t="s">
        <v>26</v>
      </c>
      <c r="N9" s="71"/>
      <c r="O9" s="72"/>
      <c r="P9" s="124"/>
      <c r="Q9" s="125"/>
      <c r="R9" s="126"/>
      <c r="S9" s="121"/>
      <c r="T9" s="122"/>
      <c r="U9" s="123"/>
      <c r="V9" s="124"/>
      <c r="W9" s="125"/>
      <c r="X9" s="126"/>
    </row>
    <row r="10" spans="1:34" ht="21.05" customHeight="1" x14ac:dyDescent="0.35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124">
        <v>-3353.19</v>
      </c>
      <c r="Q10" s="125"/>
      <c r="R10" s="126"/>
      <c r="S10" s="121">
        <v>-12000</v>
      </c>
      <c r="T10" s="122"/>
      <c r="U10" s="123"/>
      <c r="V10" s="124">
        <v>-4704.04</v>
      </c>
      <c r="W10" s="125"/>
      <c r="X10" s="126"/>
    </row>
    <row r="11" spans="1:34" ht="21.05" customHeight="1" x14ac:dyDescent="0.35">
      <c r="A11" s="60" t="s">
        <v>3</v>
      </c>
      <c r="B11" s="60"/>
      <c r="C11" s="60"/>
      <c r="D11" s="124"/>
      <c r="E11" s="125"/>
      <c r="F11" s="126"/>
      <c r="G11" s="121"/>
      <c r="H11" s="122"/>
      <c r="I11" s="123"/>
      <c r="J11" s="127">
        <v>250</v>
      </c>
      <c r="K11" s="128"/>
      <c r="L11" s="129"/>
      <c r="M11" s="70" t="s">
        <v>28</v>
      </c>
      <c r="N11" s="71"/>
      <c r="O11" s="72"/>
      <c r="P11" s="124">
        <v>-2047.56</v>
      </c>
      <c r="Q11" s="125"/>
      <c r="R11" s="126"/>
      <c r="S11" s="121">
        <v>-3000</v>
      </c>
      <c r="T11" s="122"/>
      <c r="U11" s="123"/>
      <c r="V11" s="124">
        <v>-1281.1500000000001</v>
      </c>
      <c r="W11" s="125"/>
      <c r="X11" s="126"/>
    </row>
    <row r="12" spans="1:34" ht="21.05" customHeight="1" x14ac:dyDescent="0.35">
      <c r="A12" s="61" t="s">
        <v>4</v>
      </c>
      <c r="B12" s="62"/>
      <c r="C12" s="63"/>
      <c r="D12" s="124"/>
      <c r="E12" s="125"/>
      <c r="F12" s="126"/>
      <c r="G12" s="121"/>
      <c r="H12" s="122"/>
      <c r="I12" s="123"/>
      <c r="J12" s="124">
        <v>500</v>
      </c>
      <c r="K12" s="125"/>
      <c r="L12" s="126"/>
      <c r="M12" s="70" t="s">
        <v>29</v>
      </c>
      <c r="N12" s="71"/>
      <c r="O12" s="72"/>
      <c r="P12" s="124">
        <v>-630</v>
      </c>
      <c r="Q12" s="125"/>
      <c r="R12" s="126"/>
      <c r="S12" s="121">
        <v>-3500</v>
      </c>
      <c r="T12" s="122"/>
      <c r="U12" s="123"/>
      <c r="V12" s="124">
        <v>-1323</v>
      </c>
      <c r="W12" s="125"/>
      <c r="X12" s="126"/>
    </row>
    <row r="13" spans="1:34" ht="21.05" customHeight="1" x14ac:dyDescent="0.35">
      <c r="A13" s="61" t="s">
        <v>5</v>
      </c>
      <c r="B13" s="62"/>
      <c r="C13" s="63"/>
      <c r="D13" s="124"/>
      <c r="E13" s="125"/>
      <c r="F13" s="126"/>
      <c r="G13" s="121"/>
      <c r="H13" s="122"/>
      <c r="I13" s="123"/>
      <c r="J13" s="124"/>
      <c r="K13" s="125"/>
      <c r="L13" s="126"/>
      <c r="M13" s="70" t="s">
        <v>30</v>
      </c>
      <c r="N13" s="71"/>
      <c r="O13" s="72"/>
      <c r="P13" s="124">
        <v>-8837.2900000000009</v>
      </c>
      <c r="Q13" s="125"/>
      <c r="R13" s="126"/>
      <c r="S13" s="121">
        <v>-10000</v>
      </c>
      <c r="T13" s="122"/>
      <c r="U13" s="123"/>
      <c r="V13" s="124">
        <v>-7110.1</v>
      </c>
      <c r="W13" s="125"/>
      <c r="X13" s="126"/>
      <c r="Z13" s="158" t="s">
        <v>67</v>
      </c>
      <c r="AA13" s="158"/>
      <c r="AB13" s="158"/>
      <c r="AC13" s="158"/>
      <c r="AD13" s="158"/>
      <c r="AE13" s="158"/>
      <c r="AF13" s="158"/>
      <c r="AG13" s="158"/>
      <c r="AH13" s="158"/>
    </row>
    <row r="14" spans="1:34" ht="21.05" customHeight="1" x14ac:dyDescent="0.35">
      <c r="A14" s="61" t="s">
        <v>6</v>
      </c>
      <c r="B14" s="62"/>
      <c r="C14" s="63"/>
      <c r="D14" s="130"/>
      <c r="E14" s="130"/>
      <c r="F14" s="130"/>
      <c r="G14" s="121"/>
      <c r="H14" s="122"/>
      <c r="I14" s="123"/>
      <c r="J14" s="124">
        <v>20</v>
      </c>
      <c r="K14" s="125"/>
      <c r="L14" s="126"/>
      <c r="M14" s="70" t="s">
        <v>31</v>
      </c>
      <c r="N14" s="71"/>
      <c r="O14" s="72"/>
      <c r="P14" s="124">
        <v>-23345</v>
      </c>
      <c r="Q14" s="125"/>
      <c r="R14" s="126"/>
      <c r="S14" s="121"/>
      <c r="T14" s="122"/>
      <c r="U14" s="123"/>
      <c r="V14" s="124"/>
      <c r="W14" s="125"/>
      <c r="X14" s="126"/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4" ht="21.05" customHeight="1" x14ac:dyDescent="0.35">
      <c r="A15" s="61" t="s">
        <v>7</v>
      </c>
      <c r="B15" s="62"/>
      <c r="C15" s="63"/>
      <c r="D15" s="124"/>
      <c r="E15" s="125"/>
      <c r="F15" s="126"/>
      <c r="G15" s="121"/>
      <c r="H15" s="122"/>
      <c r="I15" s="123"/>
      <c r="J15" s="124">
        <v>35</v>
      </c>
      <c r="K15" s="125"/>
      <c r="L15" s="126"/>
      <c r="M15" s="70" t="s">
        <v>32</v>
      </c>
      <c r="N15" s="71"/>
      <c r="O15" s="72"/>
      <c r="P15" s="124"/>
      <c r="Q15" s="125"/>
      <c r="R15" s="126"/>
      <c r="S15" s="121"/>
      <c r="T15" s="122"/>
      <c r="U15" s="123"/>
      <c r="V15" s="124"/>
      <c r="W15" s="125"/>
      <c r="X15" s="126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4" ht="21.05" customHeight="1" x14ac:dyDescent="0.35">
      <c r="A16" s="61" t="s">
        <v>8</v>
      </c>
      <c r="B16" s="62"/>
      <c r="C16" s="63"/>
      <c r="D16" s="124"/>
      <c r="E16" s="125"/>
      <c r="F16" s="126"/>
      <c r="G16" s="121"/>
      <c r="H16" s="122"/>
      <c r="I16" s="123"/>
      <c r="J16" s="124"/>
      <c r="K16" s="125"/>
      <c r="L16" s="126"/>
      <c r="M16" s="70" t="s">
        <v>33</v>
      </c>
      <c r="N16" s="71"/>
      <c r="O16" s="72"/>
      <c r="P16" s="124">
        <v>-200</v>
      </c>
      <c r="Q16" s="125"/>
      <c r="R16" s="126"/>
      <c r="S16" s="121">
        <v>-4000</v>
      </c>
      <c r="T16" s="122"/>
      <c r="U16" s="123"/>
      <c r="V16" s="124"/>
      <c r="W16" s="125"/>
      <c r="X16" s="126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21.05" customHeight="1" x14ac:dyDescent="0.35">
      <c r="A17" s="57" t="s">
        <v>10</v>
      </c>
      <c r="B17" s="58"/>
      <c r="C17" s="59"/>
      <c r="D17" s="124">
        <v>3971</v>
      </c>
      <c r="E17" s="125"/>
      <c r="F17" s="126"/>
      <c r="G17" s="121">
        <f>SUM(G10:I16)</f>
        <v>0</v>
      </c>
      <c r="H17" s="122"/>
      <c r="I17" s="123"/>
      <c r="J17" s="124">
        <f>SUM(J11:L16)</f>
        <v>805</v>
      </c>
      <c r="K17" s="125"/>
      <c r="L17" s="126"/>
      <c r="M17" s="70" t="s">
        <v>34</v>
      </c>
      <c r="N17" s="71"/>
      <c r="O17" s="72"/>
      <c r="P17" s="124">
        <v>-27204.42</v>
      </c>
      <c r="Q17" s="125"/>
      <c r="R17" s="126"/>
      <c r="S17" s="121">
        <v>-175000</v>
      </c>
      <c r="T17" s="122"/>
      <c r="U17" s="123"/>
      <c r="V17" s="124">
        <v>-73352.539999999994</v>
      </c>
      <c r="W17" s="125"/>
      <c r="X17" s="126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ht="21.05" customHeight="1" x14ac:dyDescent="0.3">
      <c r="A18" s="70" t="s">
        <v>62</v>
      </c>
      <c r="B18" s="71"/>
      <c r="C18" s="72"/>
      <c r="D18" s="149">
        <v>8193</v>
      </c>
      <c r="E18" s="150"/>
      <c r="F18" s="151"/>
      <c r="G18" s="149"/>
      <c r="H18" s="150"/>
      <c r="I18" s="151"/>
      <c r="J18" s="149"/>
      <c r="K18" s="150"/>
      <c r="L18" s="151"/>
      <c r="M18" s="149"/>
      <c r="N18" s="150"/>
      <c r="O18" s="151"/>
      <c r="P18" s="149"/>
      <c r="Q18" s="150"/>
      <c r="R18" s="151"/>
      <c r="S18" s="149"/>
      <c r="T18" s="150"/>
      <c r="U18" s="151"/>
      <c r="V18" s="149"/>
      <c r="W18" s="150"/>
      <c r="X18" s="151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ht="21.05" customHeight="1" x14ac:dyDescent="0.35">
      <c r="A19" s="57" t="s">
        <v>12</v>
      </c>
      <c r="B19" s="58"/>
      <c r="C19" s="59"/>
      <c r="D19" s="124">
        <v>4326.54</v>
      </c>
      <c r="E19" s="125"/>
      <c r="F19" s="126"/>
      <c r="G19" s="121">
        <v>35000</v>
      </c>
      <c r="H19" s="122"/>
      <c r="I19" s="123"/>
      <c r="J19" s="124">
        <v>715.4</v>
      </c>
      <c r="K19" s="125"/>
      <c r="L19" s="126"/>
      <c r="M19" s="70" t="s">
        <v>35</v>
      </c>
      <c r="N19" s="71"/>
      <c r="O19" s="72"/>
      <c r="P19" s="124"/>
      <c r="Q19" s="125"/>
      <c r="R19" s="126"/>
      <c r="S19" s="121">
        <v>-2500</v>
      </c>
      <c r="T19" s="122"/>
      <c r="U19" s="123"/>
      <c r="V19" s="124">
        <v>-670</v>
      </c>
      <c r="W19" s="125"/>
      <c r="X19" s="126"/>
      <c r="AD19" s="153">
        <v>8193</v>
      </c>
      <c r="AE19" s="156" t="s">
        <v>68</v>
      </c>
      <c r="AF19" s="156"/>
      <c r="AG19" s="156"/>
      <c r="AH19" s="156"/>
    </row>
    <row r="20" spans="1:34" ht="21.05" customHeight="1" x14ac:dyDescent="0.35">
      <c r="A20" s="57" t="s">
        <v>13</v>
      </c>
      <c r="B20" s="58"/>
      <c r="C20" s="59"/>
      <c r="D20" s="124">
        <v>154.30000000000001</v>
      </c>
      <c r="E20" s="125"/>
      <c r="F20" s="126"/>
      <c r="G20" s="121">
        <v>3500</v>
      </c>
      <c r="H20" s="122"/>
      <c r="I20" s="123"/>
      <c r="J20" s="124"/>
      <c r="K20" s="125"/>
      <c r="L20" s="126"/>
      <c r="M20" s="89" t="s">
        <v>36</v>
      </c>
      <c r="N20" s="89"/>
      <c r="O20" s="89"/>
      <c r="P20" s="124"/>
      <c r="Q20" s="125"/>
      <c r="R20" s="126"/>
      <c r="S20" s="121">
        <v>-670</v>
      </c>
      <c r="T20" s="122"/>
      <c r="U20" s="123"/>
      <c r="V20" s="124">
        <v>-670</v>
      </c>
      <c r="W20" s="125"/>
      <c r="X20" s="126"/>
      <c r="AD20" s="154"/>
      <c r="AE20" s="157"/>
      <c r="AF20" s="157"/>
      <c r="AG20" s="157"/>
      <c r="AH20" s="157"/>
    </row>
    <row r="21" spans="1:34" ht="21.05" customHeight="1" x14ac:dyDescent="0.35">
      <c r="A21" s="57" t="s">
        <v>14</v>
      </c>
      <c r="B21" s="58"/>
      <c r="C21" s="59"/>
      <c r="D21" s="124"/>
      <c r="E21" s="125"/>
      <c r="F21" s="126"/>
      <c r="G21" s="121">
        <v>8000</v>
      </c>
      <c r="H21" s="122"/>
      <c r="I21" s="123"/>
      <c r="J21" s="124"/>
      <c r="K21" s="125"/>
      <c r="L21" s="126"/>
      <c r="M21" s="70" t="s">
        <v>37</v>
      </c>
      <c r="N21" s="71"/>
      <c r="O21" s="72"/>
      <c r="P21" s="124">
        <v>-3453.3</v>
      </c>
      <c r="Q21" s="125"/>
      <c r="R21" s="126"/>
      <c r="S21" s="121">
        <v>-12000</v>
      </c>
      <c r="T21" s="122"/>
      <c r="U21" s="123"/>
      <c r="V21" s="124">
        <v>-11373.5</v>
      </c>
      <c r="W21" s="125"/>
      <c r="X21" s="126"/>
      <c r="AD21" s="154">
        <v>245</v>
      </c>
      <c r="AE21" s="157" t="s">
        <v>69</v>
      </c>
      <c r="AF21" s="157"/>
      <c r="AG21" s="157"/>
      <c r="AH21" s="157"/>
    </row>
    <row r="22" spans="1:34" ht="21.05" customHeight="1" x14ac:dyDescent="0.3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70" t="s">
        <v>61</v>
      </c>
      <c r="N22" s="71"/>
      <c r="O22" s="72"/>
      <c r="P22" s="124"/>
      <c r="Q22" s="125"/>
      <c r="R22" s="126"/>
      <c r="S22" s="121"/>
      <c r="T22" s="122"/>
      <c r="U22" s="123"/>
      <c r="V22" s="124"/>
      <c r="W22" s="125"/>
      <c r="X22" s="126"/>
      <c r="AD22" s="154"/>
      <c r="AE22" s="157"/>
      <c r="AF22" s="157"/>
      <c r="AG22" s="157"/>
      <c r="AH22" s="157"/>
    </row>
    <row r="23" spans="1:34" ht="21.05" customHeight="1" x14ac:dyDescent="0.35">
      <c r="A23" s="57" t="s">
        <v>15</v>
      </c>
      <c r="B23" s="58"/>
      <c r="C23" s="59"/>
      <c r="D23" s="124">
        <v>146372</v>
      </c>
      <c r="E23" s="125"/>
      <c r="F23" s="126"/>
      <c r="G23" s="121">
        <v>175000</v>
      </c>
      <c r="H23" s="122"/>
      <c r="I23" s="123"/>
      <c r="J23" s="124">
        <v>100500</v>
      </c>
      <c r="K23" s="125"/>
      <c r="L23" s="126"/>
      <c r="M23" s="70" t="s">
        <v>38</v>
      </c>
      <c r="N23" s="71"/>
      <c r="O23" s="72"/>
      <c r="P23" s="124">
        <v>-3836.1</v>
      </c>
      <c r="Q23" s="125"/>
      <c r="R23" s="126"/>
      <c r="S23" s="121"/>
      <c r="T23" s="122"/>
      <c r="U23" s="123"/>
      <c r="V23" s="124"/>
      <c r="W23" s="125"/>
      <c r="X23" s="126"/>
      <c r="AD23" s="155">
        <f>AD19+AD21</f>
        <v>8438</v>
      </c>
      <c r="AE23" s="157" t="s">
        <v>70</v>
      </c>
      <c r="AF23" s="157"/>
      <c r="AG23" s="157"/>
      <c r="AH23" s="157"/>
    </row>
    <row r="24" spans="1:34" ht="21.05" customHeight="1" x14ac:dyDescent="0.35">
      <c r="A24" s="57" t="s">
        <v>16</v>
      </c>
      <c r="B24" s="58"/>
      <c r="C24" s="59"/>
      <c r="D24" s="124"/>
      <c r="E24" s="125"/>
      <c r="F24" s="126"/>
      <c r="G24" s="121"/>
      <c r="H24" s="122"/>
      <c r="I24" s="123"/>
      <c r="J24" s="131">
        <v>780</v>
      </c>
      <c r="K24" s="132"/>
      <c r="L24" s="133"/>
      <c r="M24" s="61" t="s">
        <v>39</v>
      </c>
      <c r="N24" s="62"/>
      <c r="O24" s="63"/>
      <c r="P24" s="124"/>
      <c r="Q24" s="125"/>
      <c r="R24" s="126"/>
      <c r="S24" s="121">
        <v>-12000</v>
      </c>
      <c r="T24" s="122"/>
      <c r="U24" s="123"/>
      <c r="V24" s="124">
        <v>-8332.2999999999993</v>
      </c>
      <c r="W24" s="125"/>
      <c r="X24" s="126"/>
      <c r="AD24" s="155"/>
      <c r="AE24" s="157"/>
      <c r="AF24" s="157"/>
      <c r="AG24" s="157"/>
      <c r="AH24" s="157"/>
    </row>
    <row r="25" spans="1:34" ht="21.05" customHeight="1" x14ac:dyDescent="0.35">
      <c r="A25" s="83" t="s">
        <v>17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5"/>
      <c r="M25" s="61" t="s">
        <v>40</v>
      </c>
      <c r="N25" s="62"/>
      <c r="O25" s="63"/>
      <c r="P25" s="134"/>
      <c r="Q25" s="135"/>
      <c r="R25" s="136"/>
      <c r="S25" s="137">
        <v>-1000</v>
      </c>
      <c r="T25" s="138"/>
      <c r="U25" s="139"/>
      <c r="V25" s="140"/>
      <c r="W25" s="141"/>
      <c r="X25" s="142"/>
    </row>
    <row r="26" spans="1:34" ht="21.05" customHeight="1" x14ac:dyDescent="0.3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  <c r="M26" s="61" t="s">
        <v>41</v>
      </c>
      <c r="N26" s="62"/>
      <c r="O26" s="63"/>
      <c r="P26" s="124"/>
      <c r="Q26" s="125"/>
      <c r="R26" s="126"/>
      <c r="S26" s="121">
        <v>-1000</v>
      </c>
      <c r="T26" s="122"/>
      <c r="U26" s="123"/>
      <c r="V26" s="124"/>
      <c r="W26" s="125"/>
      <c r="X26" s="126"/>
    </row>
    <row r="27" spans="1:34" ht="38.25" customHeight="1" x14ac:dyDescent="0.35">
      <c r="A27" s="61" t="s">
        <v>18</v>
      </c>
      <c r="B27" s="62"/>
      <c r="C27" s="63"/>
      <c r="D27" s="124">
        <v>11100</v>
      </c>
      <c r="E27" s="125"/>
      <c r="F27" s="126"/>
      <c r="G27" s="121"/>
      <c r="H27" s="122"/>
      <c r="I27" s="123"/>
      <c r="J27" s="124"/>
      <c r="K27" s="125"/>
      <c r="L27" s="126"/>
      <c r="M27" s="143" t="s">
        <v>53</v>
      </c>
      <c r="N27" s="144"/>
      <c r="O27" s="145"/>
      <c r="P27" s="124"/>
      <c r="Q27" s="125"/>
      <c r="R27" s="126"/>
      <c r="S27" s="121"/>
      <c r="T27" s="122"/>
      <c r="U27" s="123"/>
      <c r="V27" s="124"/>
      <c r="W27" s="125"/>
      <c r="X27" s="126"/>
    </row>
    <row r="28" spans="1:34" ht="21.05" customHeight="1" x14ac:dyDescent="0.35">
      <c r="A28" s="61" t="s">
        <v>19</v>
      </c>
      <c r="B28" s="62"/>
      <c r="C28" s="63"/>
      <c r="D28" s="124">
        <v>11240</v>
      </c>
      <c r="E28" s="125"/>
      <c r="F28" s="126"/>
      <c r="G28" s="121"/>
      <c r="H28" s="122"/>
      <c r="I28" s="123"/>
      <c r="J28" s="124">
        <v>750</v>
      </c>
      <c r="K28" s="125"/>
      <c r="L28" s="126"/>
      <c r="M28" s="70" t="s">
        <v>42</v>
      </c>
      <c r="N28" s="71"/>
      <c r="O28" s="72"/>
      <c r="P28" s="124"/>
      <c r="Q28" s="125"/>
      <c r="R28" s="126"/>
      <c r="S28" s="121">
        <v>-400</v>
      </c>
      <c r="T28" s="122"/>
      <c r="U28" s="123"/>
      <c r="V28" s="124"/>
      <c r="W28" s="125"/>
      <c r="X28" s="126"/>
    </row>
    <row r="29" spans="1:34" ht="21.05" customHeight="1" x14ac:dyDescent="0.35">
      <c r="A29" s="61" t="s">
        <v>12</v>
      </c>
      <c r="B29" s="62"/>
      <c r="C29" s="63"/>
      <c r="D29" s="124"/>
      <c r="E29" s="125"/>
      <c r="F29" s="126"/>
      <c r="G29" s="121"/>
      <c r="H29" s="122"/>
      <c r="I29" s="123"/>
      <c r="J29" s="124"/>
      <c r="K29" s="125"/>
      <c r="L29" s="126"/>
      <c r="M29" s="89" t="s">
        <v>43</v>
      </c>
      <c r="N29" s="89"/>
      <c r="O29" s="89"/>
      <c r="P29" s="124">
        <v>-847.5</v>
      </c>
      <c r="Q29" s="125"/>
      <c r="R29" s="126"/>
      <c r="S29" s="121">
        <v>-2300</v>
      </c>
      <c r="T29" s="122"/>
      <c r="U29" s="123"/>
      <c r="V29" s="124">
        <v>-847.5</v>
      </c>
      <c r="W29" s="125"/>
      <c r="X29" s="126"/>
    </row>
    <row r="30" spans="1:34" ht="21.05" customHeight="1" x14ac:dyDescent="0.35">
      <c r="A30" s="61" t="s">
        <v>2</v>
      </c>
      <c r="B30" s="62"/>
      <c r="C30" s="63"/>
      <c r="D30" s="124"/>
      <c r="E30" s="125"/>
      <c r="F30" s="126"/>
      <c r="G30" s="121"/>
      <c r="H30" s="122"/>
      <c r="I30" s="123"/>
      <c r="J30" s="124"/>
      <c r="K30" s="125"/>
      <c r="L30" s="126"/>
      <c r="M30" s="70" t="s">
        <v>44</v>
      </c>
      <c r="N30" s="71"/>
      <c r="O30" s="72"/>
      <c r="P30" s="124"/>
      <c r="Q30" s="125"/>
      <c r="R30" s="126"/>
      <c r="S30" s="121">
        <v>-2500</v>
      </c>
      <c r="T30" s="122"/>
      <c r="U30" s="123"/>
      <c r="V30" s="124">
        <v>-551.55999999999995</v>
      </c>
      <c r="W30" s="125"/>
      <c r="X30" s="126"/>
    </row>
    <row r="31" spans="1:34" ht="21.05" customHeight="1" x14ac:dyDescent="0.35">
      <c r="A31" s="61" t="s">
        <v>20</v>
      </c>
      <c r="B31" s="62"/>
      <c r="C31" s="63"/>
      <c r="D31" s="124"/>
      <c r="E31" s="125"/>
      <c r="F31" s="126"/>
      <c r="G31" s="121"/>
      <c r="H31" s="122"/>
      <c r="I31" s="123"/>
      <c r="J31" s="124"/>
      <c r="K31" s="125"/>
      <c r="L31" s="126"/>
      <c r="M31" s="70" t="s">
        <v>45</v>
      </c>
      <c r="N31" s="71"/>
      <c r="O31" s="72"/>
      <c r="P31" s="124">
        <v>-4374.24</v>
      </c>
      <c r="Q31" s="125"/>
      <c r="R31" s="126"/>
      <c r="S31" s="121">
        <v>-3000</v>
      </c>
      <c r="T31" s="122"/>
      <c r="U31" s="123"/>
      <c r="V31" s="124">
        <v>-10914.67</v>
      </c>
      <c r="W31" s="125"/>
      <c r="X31" s="126"/>
    </row>
    <row r="32" spans="1:34" ht="30.75" customHeight="1" x14ac:dyDescent="0.35">
      <c r="A32" s="146" t="s">
        <v>21</v>
      </c>
      <c r="B32" s="147"/>
      <c r="C32" s="148"/>
      <c r="D32" s="124">
        <f>SUM(D27:F31)</f>
        <v>22340</v>
      </c>
      <c r="E32" s="125"/>
      <c r="F32" s="126"/>
      <c r="G32" s="121">
        <f t="shared" ref="G32" si="0">SUM(G27:I31)</f>
        <v>0</v>
      </c>
      <c r="H32" s="122"/>
      <c r="I32" s="123"/>
      <c r="J32" s="124">
        <f t="shared" ref="J32" si="1">SUM(J27:L31)</f>
        <v>750</v>
      </c>
      <c r="K32" s="125"/>
      <c r="L32" s="126"/>
      <c r="M32" s="70" t="s">
        <v>46</v>
      </c>
      <c r="N32" s="71"/>
      <c r="O32" s="72"/>
      <c r="P32" s="124">
        <v>-2123</v>
      </c>
      <c r="Q32" s="125"/>
      <c r="R32" s="126"/>
      <c r="S32" s="121">
        <v>-40000</v>
      </c>
      <c r="T32" s="122"/>
      <c r="U32" s="123"/>
      <c r="V32" s="124"/>
      <c r="W32" s="125"/>
      <c r="X32" s="126"/>
    </row>
    <row r="33" spans="1:25" ht="21.05" customHeight="1" x14ac:dyDescent="0.35">
      <c r="A33" s="57" t="s">
        <v>22</v>
      </c>
      <c r="B33" s="58"/>
      <c r="C33" s="59"/>
      <c r="D33" s="124">
        <v>6250</v>
      </c>
      <c r="E33" s="125"/>
      <c r="F33" s="126"/>
      <c r="G33" s="121">
        <v>8000</v>
      </c>
      <c r="H33" s="122"/>
      <c r="I33" s="123"/>
      <c r="J33" s="124"/>
      <c r="K33" s="125"/>
      <c r="L33" s="126"/>
      <c r="M33" s="70" t="s">
        <v>47</v>
      </c>
      <c r="N33" s="71"/>
      <c r="O33" s="72"/>
      <c r="P33" s="124">
        <v>-7890</v>
      </c>
      <c r="Q33" s="125"/>
      <c r="R33" s="126"/>
      <c r="S33" s="121">
        <v>-10000</v>
      </c>
      <c r="T33" s="122"/>
      <c r="U33" s="123"/>
      <c r="V33" s="124">
        <v>-18395</v>
      </c>
      <c r="W33" s="125"/>
      <c r="X33" s="126"/>
    </row>
    <row r="34" spans="1:25" ht="21.05" customHeight="1" x14ac:dyDescent="0.35">
      <c r="A34" s="57" t="s">
        <v>23</v>
      </c>
      <c r="B34" s="58"/>
      <c r="C34" s="59"/>
      <c r="D34" s="124"/>
      <c r="E34" s="125"/>
      <c r="F34" s="126"/>
      <c r="G34" s="121"/>
      <c r="H34" s="122"/>
      <c r="I34" s="123"/>
      <c r="J34" s="124">
        <v>971</v>
      </c>
      <c r="K34" s="125"/>
      <c r="L34" s="126"/>
      <c r="M34" s="70" t="s">
        <v>48</v>
      </c>
      <c r="N34" s="71"/>
      <c r="O34" s="72"/>
      <c r="P34" s="124">
        <v>-7605.92</v>
      </c>
      <c r="Q34" s="125"/>
      <c r="R34" s="126"/>
      <c r="S34" s="121">
        <v>-27000</v>
      </c>
      <c r="T34" s="122"/>
      <c r="U34" s="123"/>
      <c r="V34" s="124">
        <v>-667.9</v>
      </c>
      <c r="W34" s="125"/>
      <c r="X34" s="126"/>
    </row>
    <row r="35" spans="1:25" ht="21.05" customHeight="1" x14ac:dyDescent="0.35">
      <c r="A35" s="77"/>
      <c r="B35" s="78"/>
      <c r="C35" s="79"/>
      <c r="D35" s="124"/>
      <c r="E35" s="125"/>
      <c r="F35" s="126"/>
      <c r="G35" s="121"/>
      <c r="H35" s="122"/>
      <c r="I35" s="123"/>
      <c r="J35" s="124"/>
      <c r="K35" s="125"/>
      <c r="L35" s="126"/>
      <c r="M35" s="70" t="s">
        <v>49</v>
      </c>
      <c r="N35" s="71"/>
      <c r="O35" s="72"/>
      <c r="P35" s="124">
        <v>-180</v>
      </c>
      <c r="Q35" s="125"/>
      <c r="R35" s="126"/>
      <c r="S35" s="121">
        <v>-1000</v>
      </c>
      <c r="T35" s="122"/>
      <c r="U35" s="123"/>
      <c r="V35" s="124"/>
      <c r="W35" s="125"/>
      <c r="X35" s="126"/>
    </row>
    <row r="36" spans="1:25" ht="21.05" customHeight="1" x14ac:dyDescent="0.35">
      <c r="A36" s="77" t="s">
        <v>60</v>
      </c>
      <c r="B36" s="78"/>
      <c r="C36" s="79"/>
      <c r="D36" s="124">
        <v>40380.589999999997</v>
      </c>
      <c r="E36" s="125"/>
      <c r="F36" s="126"/>
      <c r="G36" s="121"/>
      <c r="H36" s="122"/>
      <c r="I36" s="123"/>
      <c r="J36" s="124"/>
      <c r="K36" s="125"/>
      <c r="L36" s="126"/>
      <c r="M36" s="70" t="s">
        <v>50</v>
      </c>
      <c r="N36" s="71"/>
      <c r="O36" s="72"/>
      <c r="P36" s="124">
        <v>-904</v>
      </c>
      <c r="Q36" s="125"/>
      <c r="R36" s="126"/>
      <c r="S36" s="121">
        <v>-1000</v>
      </c>
      <c r="T36" s="122"/>
      <c r="U36" s="123"/>
      <c r="V36" s="124">
        <v>-1333.4</v>
      </c>
      <c r="W36" s="125"/>
      <c r="X36" s="126"/>
    </row>
    <row r="37" spans="1:25" ht="21.05" customHeight="1" x14ac:dyDescent="0.35">
      <c r="A37" s="77"/>
      <c r="B37" s="78"/>
      <c r="C37" s="79"/>
      <c r="D37" s="124"/>
      <c r="E37" s="125"/>
      <c r="F37" s="126"/>
      <c r="G37" s="121"/>
      <c r="H37" s="122"/>
      <c r="I37" s="123"/>
      <c r="J37" s="124"/>
      <c r="K37" s="125"/>
      <c r="L37" s="126"/>
      <c r="M37" s="70" t="s">
        <v>51</v>
      </c>
      <c r="N37" s="71"/>
      <c r="O37" s="72"/>
      <c r="P37" s="124"/>
      <c r="Q37" s="125"/>
      <c r="R37" s="126"/>
      <c r="S37" s="121">
        <v>-1000</v>
      </c>
      <c r="T37" s="122"/>
      <c r="U37" s="123"/>
      <c r="V37" s="124">
        <v>-5397.11</v>
      </c>
      <c r="W37" s="125"/>
      <c r="X37" s="126"/>
    </row>
    <row r="38" spans="1:25" ht="21.05" customHeight="1" thickBot="1" x14ac:dyDescent="0.45">
      <c r="A38" s="74" t="s">
        <v>24</v>
      </c>
      <c r="B38" s="75"/>
      <c r="C38" s="76"/>
      <c r="D38" s="124">
        <f>SUM(D9,D17:F24,D32:F36)</f>
        <v>236346.97</v>
      </c>
      <c r="E38" s="125"/>
      <c r="F38" s="126"/>
      <c r="G38" s="121">
        <f>SUM(G9,G17,G19,G20,G21,G23,G24,G32,G33,G34)</f>
        <v>239500</v>
      </c>
      <c r="H38" s="122"/>
      <c r="I38" s="123"/>
      <c r="J38" s="131">
        <f>SUM(J9,J17,J19,J20,J21,J23,J24,J32,J33,J34)</f>
        <v>114072.77</v>
      </c>
      <c r="K38" s="132"/>
      <c r="L38" s="133"/>
      <c r="M38" s="74" t="s">
        <v>52</v>
      </c>
      <c r="N38" s="75"/>
      <c r="O38" s="76"/>
      <c r="P38" s="124">
        <f>SUM(P9:R37)</f>
        <v>-96831.52</v>
      </c>
      <c r="Q38" s="125"/>
      <c r="R38" s="126"/>
      <c r="S38" s="121">
        <f t="shared" ref="S38" si="2">SUM(S9:U37)</f>
        <v>-324870</v>
      </c>
      <c r="T38" s="122"/>
      <c r="U38" s="123"/>
      <c r="V38" s="124">
        <f t="shared" ref="V38" si="3">SUM(V9:X37)</f>
        <v>-146923.76999999996</v>
      </c>
      <c r="W38" s="125"/>
      <c r="X38" s="126"/>
      <c r="Y38" s="4"/>
    </row>
    <row r="39" spans="1:25" ht="21.05" customHeight="1" x14ac:dyDescent="0.3">
      <c r="A39" s="5"/>
      <c r="B39" s="1"/>
      <c r="C39" s="1"/>
      <c r="D39" s="1"/>
      <c r="E39" s="1"/>
      <c r="F39" s="5"/>
      <c r="G39" s="1"/>
      <c r="H39" s="1"/>
      <c r="I39" s="99" t="s">
        <v>54</v>
      </c>
      <c r="J39" s="100"/>
      <c r="K39" s="100"/>
      <c r="L39" s="101"/>
      <c r="M39" s="107">
        <f>SUM(D38--P38)</f>
        <v>139515.45000000001</v>
      </c>
      <c r="N39" s="107"/>
      <c r="O39" s="107"/>
      <c r="P39" s="108"/>
      <c r="U39" s="4"/>
    </row>
    <row r="40" spans="1:25" ht="21.05" customHeight="1" x14ac:dyDescent="0.75">
      <c r="I40" s="99"/>
      <c r="J40" s="102"/>
      <c r="K40" s="102"/>
      <c r="L40" s="103"/>
      <c r="M40" s="107"/>
      <c r="N40" s="107"/>
      <c r="O40" s="107"/>
      <c r="P40" s="108"/>
      <c r="Q40" s="3"/>
    </row>
    <row r="41" spans="1:25" ht="21.05" customHeight="1" thickBot="1" x14ac:dyDescent="0.8">
      <c r="I41" s="104"/>
      <c r="J41" s="105"/>
      <c r="K41" s="105"/>
      <c r="L41" s="106"/>
      <c r="M41" s="109"/>
      <c r="N41" s="109"/>
      <c r="O41" s="109"/>
      <c r="P41" s="110"/>
      <c r="Q41" s="3"/>
    </row>
    <row r="42" spans="1:25" ht="14.95" customHeight="1" x14ac:dyDescent="0.75">
      <c r="I42" s="2"/>
      <c r="J42" s="2"/>
      <c r="K42" s="2"/>
      <c r="L42" s="2"/>
      <c r="M42" s="2"/>
      <c r="N42" s="3"/>
      <c r="O42" s="3"/>
      <c r="P42" s="3"/>
      <c r="Q42" s="3"/>
    </row>
    <row r="43" spans="1:25" x14ac:dyDescent="0.3">
      <c r="L43" s="4"/>
    </row>
  </sheetData>
  <mergeCells count="246"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  <mergeCell ref="S9:U9"/>
    <mergeCell ref="V9:X9"/>
    <mergeCell ref="A10:L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1:C11"/>
    <mergeCell ref="D11:F11"/>
    <mergeCell ref="G11:I11"/>
    <mergeCell ref="J11:L11"/>
    <mergeCell ref="M11:O11"/>
    <mergeCell ref="P11:R11"/>
    <mergeCell ref="S13:U13"/>
    <mergeCell ref="V13:X13"/>
    <mergeCell ref="Z13:AH18"/>
    <mergeCell ref="A14:C14"/>
    <mergeCell ref="D14:F14"/>
    <mergeCell ref="G14:I14"/>
    <mergeCell ref="J14:L14"/>
    <mergeCell ref="M14:O14"/>
    <mergeCell ref="P14:R14"/>
    <mergeCell ref="S14:U14"/>
    <mergeCell ref="A13:C13"/>
    <mergeCell ref="D13:F13"/>
    <mergeCell ref="G13:I13"/>
    <mergeCell ref="J13:L13"/>
    <mergeCell ref="M13:O13"/>
    <mergeCell ref="P13:R13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6:C16"/>
    <mergeCell ref="D16:F16"/>
    <mergeCell ref="G16:I16"/>
    <mergeCell ref="J16:L16"/>
    <mergeCell ref="M16:O16"/>
    <mergeCell ref="P16:R16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18:C18"/>
    <mergeCell ref="D18:F18"/>
    <mergeCell ref="G18:I18"/>
    <mergeCell ref="J18:L18"/>
    <mergeCell ref="M18:O18"/>
    <mergeCell ref="P18:R18"/>
    <mergeCell ref="V22:X22"/>
    <mergeCell ref="A23:C23"/>
    <mergeCell ref="D23:F23"/>
    <mergeCell ref="G23:I23"/>
    <mergeCell ref="J23:L23"/>
    <mergeCell ref="M23:O23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0:C20"/>
    <mergeCell ref="D20:F20"/>
    <mergeCell ref="G20:I20"/>
    <mergeCell ref="J20:L20"/>
    <mergeCell ref="M20:O20"/>
    <mergeCell ref="P20:R20"/>
    <mergeCell ref="A24:C24"/>
    <mergeCell ref="D24:F24"/>
    <mergeCell ref="G24:I24"/>
    <mergeCell ref="J24:L24"/>
    <mergeCell ref="M24:O24"/>
    <mergeCell ref="P24:R24"/>
    <mergeCell ref="S24:U24"/>
    <mergeCell ref="A22:L22"/>
    <mergeCell ref="M22:O22"/>
    <mergeCell ref="P22:R22"/>
    <mergeCell ref="S22:U22"/>
    <mergeCell ref="S25:U25"/>
    <mergeCell ref="V25:X25"/>
    <mergeCell ref="M26:O26"/>
    <mergeCell ref="P26:R26"/>
    <mergeCell ref="S26:U26"/>
    <mergeCell ref="V26:X26"/>
    <mergeCell ref="P23:R23"/>
    <mergeCell ref="S23:U23"/>
    <mergeCell ref="V23:X23"/>
    <mergeCell ref="A28:C28"/>
    <mergeCell ref="D28:F28"/>
    <mergeCell ref="G28:I28"/>
    <mergeCell ref="J28:L28"/>
    <mergeCell ref="M28:O28"/>
    <mergeCell ref="P28:R28"/>
    <mergeCell ref="S28:U28"/>
    <mergeCell ref="V28:X28"/>
    <mergeCell ref="A27:C27"/>
    <mergeCell ref="D27:F27"/>
    <mergeCell ref="G27:I27"/>
    <mergeCell ref="J27:L27"/>
    <mergeCell ref="M27:O27"/>
    <mergeCell ref="P27:R27"/>
    <mergeCell ref="A30:C30"/>
    <mergeCell ref="D30:F30"/>
    <mergeCell ref="G30:I30"/>
    <mergeCell ref="J30:L30"/>
    <mergeCell ref="M30:O30"/>
    <mergeCell ref="P30:R30"/>
    <mergeCell ref="S30:U30"/>
    <mergeCell ref="V30:X30"/>
    <mergeCell ref="A29:C29"/>
    <mergeCell ref="D29:F29"/>
    <mergeCell ref="G29:I29"/>
    <mergeCell ref="J29:L29"/>
    <mergeCell ref="M29:O29"/>
    <mergeCell ref="P29:R29"/>
    <mergeCell ref="A32:C32"/>
    <mergeCell ref="D32:F32"/>
    <mergeCell ref="G32:I32"/>
    <mergeCell ref="J32:L32"/>
    <mergeCell ref="M32:O32"/>
    <mergeCell ref="P32:R32"/>
    <mergeCell ref="S32:U32"/>
    <mergeCell ref="V32:X32"/>
    <mergeCell ref="A31:C31"/>
    <mergeCell ref="D31:F31"/>
    <mergeCell ref="G31:I31"/>
    <mergeCell ref="J31:L31"/>
    <mergeCell ref="M31:O31"/>
    <mergeCell ref="P31:R31"/>
    <mergeCell ref="A34:C34"/>
    <mergeCell ref="D34:F34"/>
    <mergeCell ref="G34:I34"/>
    <mergeCell ref="J34:L34"/>
    <mergeCell ref="M34:O34"/>
    <mergeCell ref="P34:R34"/>
    <mergeCell ref="S34:U34"/>
    <mergeCell ref="V34:X34"/>
    <mergeCell ref="A33:C33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P36:R36"/>
    <mergeCell ref="S36:U36"/>
    <mergeCell ref="V36:X36"/>
    <mergeCell ref="A35:C35"/>
    <mergeCell ref="D35:F35"/>
    <mergeCell ref="G35:I35"/>
    <mergeCell ref="J35:L35"/>
    <mergeCell ref="M35:O35"/>
    <mergeCell ref="P35:R35"/>
    <mergeCell ref="A38:C38"/>
    <mergeCell ref="D38:F38"/>
    <mergeCell ref="G38:I38"/>
    <mergeCell ref="J38:L38"/>
    <mergeCell ref="M38:O38"/>
    <mergeCell ref="P38:R38"/>
    <mergeCell ref="S38:U38"/>
    <mergeCell ref="V38:X38"/>
    <mergeCell ref="A37:C37"/>
    <mergeCell ref="D37:F37"/>
    <mergeCell ref="G37:I37"/>
    <mergeCell ref="J37:L37"/>
    <mergeCell ref="M37:O37"/>
    <mergeCell ref="P37:R37"/>
    <mergeCell ref="I39:L41"/>
    <mergeCell ref="M39:P41"/>
    <mergeCell ref="AD19:AD20"/>
    <mergeCell ref="AD21:AD22"/>
    <mergeCell ref="AD23:AD24"/>
    <mergeCell ref="AE19:AH20"/>
    <mergeCell ref="AE21:AH22"/>
    <mergeCell ref="AE23:AH24"/>
    <mergeCell ref="S37:U37"/>
    <mergeCell ref="V37:X37"/>
    <mergeCell ref="S35:U35"/>
    <mergeCell ref="V35:X35"/>
    <mergeCell ref="S33:U33"/>
    <mergeCell ref="V33:X33"/>
    <mergeCell ref="S31:U31"/>
    <mergeCell ref="V31:X31"/>
    <mergeCell ref="S29:U29"/>
    <mergeCell ref="V29:X29"/>
    <mergeCell ref="S27:U27"/>
    <mergeCell ref="V27:X27"/>
    <mergeCell ref="V24:X24"/>
    <mergeCell ref="A25:L26"/>
    <mergeCell ref="M25:O25"/>
    <mergeCell ref="P25:R25"/>
  </mergeCells>
  <pageMargins left="0.7" right="0.7" top="0.75" bottom="0.75" header="0.3" footer="0.3"/>
  <pageSetup scale="56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EDB55-C89D-4CFF-A416-C9C7EE88A4F8}">
  <dimension ref="A1:AH43"/>
  <sheetViews>
    <sheetView view="pageBreakPreview" zoomScale="60" zoomScaleNormal="100" workbookViewId="0">
      <selection activeCell="AA28" sqref="AA28"/>
    </sheetView>
  </sheetViews>
  <sheetFormatPr defaultRowHeight="14.4" x14ac:dyDescent="0.3"/>
  <cols>
    <col min="30" max="30" width="34" bestFit="1" customWidth="1"/>
  </cols>
  <sheetData>
    <row r="1" spans="1:34" ht="21.05" customHeight="1" x14ac:dyDescent="0.3">
      <c r="A1" s="45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">
        <v>63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34" ht="21.05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34" ht="21.05" customHeigh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34" ht="21.0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34" ht="21.05" customHeight="1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34" ht="21.0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34" ht="21.05" customHeight="1" x14ac:dyDescent="0.3">
      <c r="A7" s="115" t="s">
        <v>0</v>
      </c>
      <c r="B7" s="116"/>
      <c r="C7" s="117"/>
      <c r="D7" s="32" t="s">
        <v>55</v>
      </c>
      <c r="E7" s="32"/>
      <c r="F7" s="32"/>
      <c r="G7" s="33" t="s">
        <v>9</v>
      </c>
      <c r="H7" s="34"/>
      <c r="I7" s="35"/>
      <c r="J7" s="39" t="s">
        <v>56</v>
      </c>
      <c r="K7" s="40"/>
      <c r="L7" s="41"/>
      <c r="M7" s="115" t="s">
        <v>25</v>
      </c>
      <c r="N7" s="116"/>
      <c r="O7" s="117"/>
      <c r="P7" s="32" t="s">
        <v>55</v>
      </c>
      <c r="Q7" s="32"/>
      <c r="R7" s="32"/>
      <c r="S7" s="33" t="s">
        <v>9</v>
      </c>
      <c r="T7" s="34"/>
      <c r="U7" s="35"/>
      <c r="V7" s="39" t="s">
        <v>56</v>
      </c>
      <c r="W7" s="40"/>
      <c r="X7" s="41"/>
    </row>
    <row r="8" spans="1:34" ht="21.05" customHeight="1" x14ac:dyDescent="0.3">
      <c r="A8" s="118"/>
      <c r="B8" s="119"/>
      <c r="C8" s="120"/>
      <c r="D8" s="32"/>
      <c r="E8" s="32"/>
      <c r="F8" s="32"/>
      <c r="G8" s="36"/>
      <c r="H8" s="37"/>
      <c r="I8" s="38"/>
      <c r="J8" s="42"/>
      <c r="K8" s="43"/>
      <c r="L8" s="44"/>
      <c r="M8" s="118"/>
      <c r="N8" s="119"/>
      <c r="O8" s="120"/>
      <c r="P8" s="32"/>
      <c r="Q8" s="32"/>
      <c r="R8" s="32"/>
      <c r="S8" s="36"/>
      <c r="T8" s="37"/>
      <c r="U8" s="38"/>
      <c r="V8" s="42"/>
      <c r="W8" s="43"/>
      <c r="X8" s="44"/>
    </row>
    <row r="9" spans="1:34" ht="21.05" customHeight="1" x14ac:dyDescent="0.35">
      <c r="A9" s="57" t="s">
        <v>1</v>
      </c>
      <c r="B9" s="58"/>
      <c r="C9" s="59"/>
      <c r="D9" s="124">
        <v>5477.21</v>
      </c>
      <c r="E9" s="125"/>
      <c r="F9" s="126"/>
      <c r="G9" s="121">
        <v>10000</v>
      </c>
      <c r="H9" s="122"/>
      <c r="I9" s="123"/>
      <c r="J9" s="124">
        <v>9551.3700000000008</v>
      </c>
      <c r="K9" s="125"/>
      <c r="L9" s="126"/>
      <c r="M9" s="70" t="s">
        <v>26</v>
      </c>
      <c r="N9" s="71"/>
      <c r="O9" s="72"/>
      <c r="P9" s="124"/>
      <c r="Q9" s="125"/>
      <c r="R9" s="126"/>
      <c r="S9" s="121"/>
      <c r="T9" s="122"/>
      <c r="U9" s="123"/>
      <c r="V9" s="124"/>
      <c r="W9" s="125"/>
      <c r="X9" s="126"/>
    </row>
    <row r="10" spans="1:34" ht="21.05" customHeight="1" x14ac:dyDescent="0.35">
      <c r="A10" s="70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89" t="s">
        <v>27</v>
      </c>
      <c r="N10" s="89"/>
      <c r="O10" s="89"/>
      <c r="P10" s="124">
        <v>-3494.78</v>
      </c>
      <c r="Q10" s="125"/>
      <c r="R10" s="126"/>
      <c r="S10" s="121">
        <v>-12000</v>
      </c>
      <c r="T10" s="122"/>
      <c r="U10" s="123"/>
      <c r="V10" s="124">
        <v>-4704.04</v>
      </c>
      <c r="W10" s="125"/>
      <c r="X10" s="126"/>
    </row>
    <row r="11" spans="1:34" ht="21.05" customHeight="1" x14ac:dyDescent="0.35">
      <c r="A11" s="60" t="s">
        <v>3</v>
      </c>
      <c r="B11" s="60"/>
      <c r="C11" s="60"/>
      <c r="D11" s="124"/>
      <c r="E11" s="125"/>
      <c r="F11" s="126"/>
      <c r="G11" s="121"/>
      <c r="H11" s="122"/>
      <c r="I11" s="123"/>
      <c r="J11" s="127">
        <v>250</v>
      </c>
      <c r="K11" s="128"/>
      <c r="L11" s="129"/>
      <c r="M11" s="70" t="s">
        <v>28</v>
      </c>
      <c r="N11" s="71"/>
      <c r="O11" s="72"/>
      <c r="P11" s="124">
        <v>-2531.1999999999998</v>
      </c>
      <c r="Q11" s="125"/>
      <c r="R11" s="126"/>
      <c r="S11" s="121">
        <v>-3000</v>
      </c>
      <c r="T11" s="122"/>
      <c r="U11" s="123"/>
      <c r="V11" s="124">
        <v>-1281.1500000000001</v>
      </c>
      <c r="W11" s="125"/>
      <c r="X11" s="126"/>
    </row>
    <row r="12" spans="1:34" ht="21.05" customHeight="1" x14ac:dyDescent="0.35">
      <c r="A12" s="61" t="s">
        <v>72</v>
      </c>
      <c r="B12" s="62"/>
      <c r="C12" s="63"/>
      <c r="D12" s="124">
        <v>5971</v>
      </c>
      <c r="E12" s="125"/>
      <c r="F12" s="126"/>
      <c r="G12" s="121"/>
      <c r="H12" s="122"/>
      <c r="I12" s="123"/>
      <c r="J12" s="124">
        <v>500</v>
      </c>
      <c r="K12" s="125"/>
      <c r="L12" s="126"/>
      <c r="M12" s="70" t="s">
        <v>29</v>
      </c>
      <c r="N12" s="71"/>
      <c r="O12" s="72"/>
      <c r="P12" s="124">
        <v>-630</v>
      </c>
      <c r="Q12" s="125"/>
      <c r="R12" s="126"/>
      <c r="S12" s="121">
        <v>-3500</v>
      </c>
      <c r="T12" s="122"/>
      <c r="U12" s="123"/>
      <c r="V12" s="124">
        <v>-1323</v>
      </c>
      <c r="W12" s="125"/>
      <c r="X12" s="126"/>
    </row>
    <row r="13" spans="1:34" ht="21.05" customHeight="1" x14ac:dyDescent="0.35">
      <c r="A13" s="61" t="s">
        <v>5</v>
      </c>
      <c r="B13" s="62"/>
      <c r="C13" s="63"/>
      <c r="D13" s="124">
        <v>500</v>
      </c>
      <c r="E13" s="125"/>
      <c r="F13" s="126"/>
      <c r="G13" s="121"/>
      <c r="H13" s="122"/>
      <c r="I13" s="123"/>
      <c r="J13" s="124"/>
      <c r="K13" s="125"/>
      <c r="L13" s="126"/>
      <c r="M13" s="70" t="s">
        <v>30</v>
      </c>
      <c r="N13" s="71"/>
      <c r="O13" s="72"/>
      <c r="P13" s="124">
        <v>-9135.34</v>
      </c>
      <c r="Q13" s="125"/>
      <c r="R13" s="126"/>
      <c r="S13" s="121">
        <v>-10000</v>
      </c>
      <c r="T13" s="122"/>
      <c r="U13" s="123"/>
      <c r="V13" s="124">
        <v>-7110.1</v>
      </c>
      <c r="W13" s="125"/>
      <c r="X13" s="126"/>
      <c r="Z13" s="158" t="s">
        <v>67</v>
      </c>
      <c r="AA13" s="158"/>
      <c r="AB13" s="158"/>
      <c r="AC13" s="158"/>
      <c r="AD13" s="158"/>
      <c r="AE13" s="158"/>
      <c r="AF13" s="158"/>
      <c r="AG13" s="158"/>
      <c r="AH13" s="158"/>
    </row>
    <row r="14" spans="1:34" ht="21.05" customHeight="1" x14ac:dyDescent="0.35">
      <c r="A14" s="61" t="s">
        <v>6</v>
      </c>
      <c r="B14" s="62"/>
      <c r="C14" s="63"/>
      <c r="D14" s="130"/>
      <c r="E14" s="130"/>
      <c r="F14" s="130"/>
      <c r="G14" s="121"/>
      <c r="H14" s="122"/>
      <c r="I14" s="123"/>
      <c r="J14" s="124">
        <v>20</v>
      </c>
      <c r="K14" s="125"/>
      <c r="L14" s="126"/>
      <c r="M14" s="70" t="s">
        <v>31</v>
      </c>
      <c r="N14" s="71"/>
      <c r="O14" s="72"/>
      <c r="P14" s="124">
        <v>-23345</v>
      </c>
      <c r="Q14" s="125"/>
      <c r="R14" s="126"/>
      <c r="S14" s="121"/>
      <c r="T14" s="122"/>
      <c r="U14" s="123"/>
      <c r="V14" s="124"/>
      <c r="W14" s="125"/>
      <c r="X14" s="126"/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4" ht="21.05" customHeight="1" x14ac:dyDescent="0.35">
      <c r="A15" s="61" t="s">
        <v>7</v>
      </c>
      <c r="B15" s="62"/>
      <c r="C15" s="63"/>
      <c r="D15" s="124"/>
      <c r="E15" s="125"/>
      <c r="F15" s="126"/>
      <c r="G15" s="121"/>
      <c r="H15" s="122"/>
      <c r="I15" s="123"/>
      <c r="J15" s="124">
        <v>35</v>
      </c>
      <c r="K15" s="125"/>
      <c r="L15" s="126"/>
      <c r="M15" s="70" t="s">
        <v>32</v>
      </c>
      <c r="N15" s="71"/>
      <c r="O15" s="72"/>
      <c r="P15" s="124"/>
      <c r="Q15" s="125"/>
      <c r="R15" s="126"/>
      <c r="S15" s="121"/>
      <c r="T15" s="122"/>
      <c r="U15" s="123"/>
      <c r="V15" s="124"/>
      <c r="W15" s="125"/>
      <c r="X15" s="126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4" ht="21.05" customHeight="1" x14ac:dyDescent="0.35">
      <c r="A16" s="61" t="s">
        <v>8</v>
      </c>
      <c r="B16" s="62"/>
      <c r="C16" s="63"/>
      <c r="D16" s="124"/>
      <c r="E16" s="125"/>
      <c r="F16" s="126"/>
      <c r="G16" s="121"/>
      <c r="H16" s="122"/>
      <c r="I16" s="123"/>
      <c r="J16" s="124"/>
      <c r="K16" s="125"/>
      <c r="L16" s="126"/>
      <c r="M16" s="70" t="s">
        <v>33</v>
      </c>
      <c r="N16" s="71"/>
      <c r="O16" s="72"/>
      <c r="P16" s="124">
        <v>-1217.47</v>
      </c>
      <c r="Q16" s="125"/>
      <c r="R16" s="126"/>
      <c r="S16" s="121">
        <v>-4000</v>
      </c>
      <c r="T16" s="122"/>
      <c r="U16" s="123"/>
      <c r="V16" s="124"/>
      <c r="W16" s="125"/>
      <c r="X16" s="126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21.05" customHeight="1" x14ac:dyDescent="0.35">
      <c r="A17" s="57" t="s">
        <v>10</v>
      </c>
      <c r="B17" s="58"/>
      <c r="C17" s="59"/>
      <c r="D17" s="124">
        <f>SUM(D11:F16)</f>
        <v>6471</v>
      </c>
      <c r="E17" s="125"/>
      <c r="F17" s="126"/>
      <c r="G17" s="121">
        <f>SUM(G10:I16)</f>
        <v>0</v>
      </c>
      <c r="H17" s="122"/>
      <c r="I17" s="123"/>
      <c r="J17" s="124">
        <f>SUM(J11:L16)</f>
        <v>805</v>
      </c>
      <c r="K17" s="125"/>
      <c r="L17" s="126"/>
      <c r="M17" s="70" t="s">
        <v>34</v>
      </c>
      <c r="N17" s="71"/>
      <c r="O17" s="72"/>
      <c r="P17" s="124">
        <v>-52656.3</v>
      </c>
      <c r="Q17" s="125"/>
      <c r="R17" s="126"/>
      <c r="S17" s="121">
        <v>-175000</v>
      </c>
      <c r="T17" s="122"/>
      <c r="U17" s="123"/>
      <c r="V17" s="124">
        <v>-73352.539999999994</v>
      </c>
      <c r="W17" s="125"/>
      <c r="X17" s="126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ht="21.05" customHeight="1" x14ac:dyDescent="0.3">
      <c r="A18" s="162" t="s">
        <v>62</v>
      </c>
      <c r="B18" s="163"/>
      <c r="C18" s="164"/>
      <c r="D18" s="159">
        <v>9989</v>
      </c>
      <c r="E18" s="160"/>
      <c r="F18" s="161"/>
      <c r="G18" s="159"/>
      <c r="H18" s="160"/>
      <c r="I18" s="161"/>
      <c r="J18" s="159"/>
      <c r="K18" s="160"/>
      <c r="L18" s="161"/>
      <c r="M18" s="159" t="s">
        <v>76</v>
      </c>
      <c r="N18" s="160"/>
      <c r="O18" s="161"/>
      <c r="P18" s="159">
        <v>-10000</v>
      </c>
      <c r="Q18" s="160"/>
      <c r="R18" s="161"/>
      <c r="S18" s="159"/>
      <c r="T18" s="160"/>
      <c r="U18" s="161"/>
      <c r="V18" s="159"/>
      <c r="W18" s="160"/>
      <c r="X18" s="161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ht="21.05" customHeight="1" x14ac:dyDescent="0.35">
      <c r="A19" s="57" t="s">
        <v>12</v>
      </c>
      <c r="B19" s="58"/>
      <c r="C19" s="59"/>
      <c r="D19" s="124">
        <v>9185.2199999999993</v>
      </c>
      <c r="E19" s="125"/>
      <c r="F19" s="126"/>
      <c r="G19" s="121">
        <v>35000</v>
      </c>
      <c r="H19" s="122"/>
      <c r="I19" s="123"/>
      <c r="J19" s="124">
        <v>715.4</v>
      </c>
      <c r="K19" s="125"/>
      <c r="L19" s="126"/>
      <c r="M19" s="70" t="s">
        <v>35</v>
      </c>
      <c r="N19" s="71"/>
      <c r="O19" s="72"/>
      <c r="P19" s="124"/>
      <c r="Q19" s="125"/>
      <c r="R19" s="126"/>
      <c r="S19" s="121">
        <v>-2500</v>
      </c>
      <c r="T19" s="122"/>
      <c r="U19" s="123"/>
      <c r="V19" s="124">
        <v>-670</v>
      </c>
      <c r="W19" s="125"/>
      <c r="X19" s="126"/>
      <c r="AD19" s="153">
        <v>8193</v>
      </c>
      <c r="AE19" s="156" t="s">
        <v>73</v>
      </c>
      <c r="AF19" s="156"/>
      <c r="AG19" s="156"/>
      <c r="AH19" s="156"/>
    </row>
    <row r="20" spans="1:34" ht="21.05" customHeight="1" x14ac:dyDescent="0.35">
      <c r="A20" s="57" t="s">
        <v>13</v>
      </c>
      <c r="B20" s="58"/>
      <c r="C20" s="59"/>
      <c r="D20" s="124">
        <v>154.30000000000001</v>
      </c>
      <c r="E20" s="125"/>
      <c r="F20" s="126"/>
      <c r="G20" s="121">
        <v>3500</v>
      </c>
      <c r="H20" s="122"/>
      <c r="I20" s="123"/>
      <c r="J20" s="124"/>
      <c r="K20" s="125"/>
      <c r="L20" s="126"/>
      <c r="M20" s="89" t="s">
        <v>36</v>
      </c>
      <c r="N20" s="89"/>
      <c r="O20" s="89"/>
      <c r="P20" s="124"/>
      <c r="Q20" s="125"/>
      <c r="R20" s="126"/>
      <c r="S20" s="121">
        <v>-670</v>
      </c>
      <c r="T20" s="122"/>
      <c r="U20" s="123"/>
      <c r="V20" s="124">
        <v>-670</v>
      </c>
      <c r="W20" s="125"/>
      <c r="X20" s="126"/>
      <c r="AD20" s="154"/>
      <c r="AE20" s="157"/>
      <c r="AF20" s="157"/>
      <c r="AG20" s="157"/>
      <c r="AH20" s="157"/>
    </row>
    <row r="21" spans="1:34" ht="21.05" customHeight="1" x14ac:dyDescent="0.35">
      <c r="A21" s="57" t="s">
        <v>14</v>
      </c>
      <c r="B21" s="58"/>
      <c r="C21" s="59"/>
      <c r="D21" s="124"/>
      <c r="E21" s="125"/>
      <c r="F21" s="126"/>
      <c r="G21" s="121">
        <v>8000</v>
      </c>
      <c r="H21" s="122"/>
      <c r="I21" s="123"/>
      <c r="J21" s="124"/>
      <c r="K21" s="125"/>
      <c r="L21" s="126"/>
      <c r="M21" s="70" t="s">
        <v>37</v>
      </c>
      <c r="N21" s="71"/>
      <c r="O21" s="72"/>
      <c r="P21" s="124">
        <v>-3453.3</v>
      </c>
      <c r="Q21" s="125"/>
      <c r="R21" s="126"/>
      <c r="S21" s="121">
        <v>-12000</v>
      </c>
      <c r="T21" s="122"/>
      <c r="U21" s="123"/>
      <c r="V21" s="124">
        <v>-11373.5</v>
      </c>
      <c r="W21" s="125"/>
      <c r="X21" s="126"/>
      <c r="AD21" s="154">
        <v>1796</v>
      </c>
      <c r="AE21" s="157" t="s">
        <v>74</v>
      </c>
      <c r="AF21" s="157"/>
      <c r="AG21" s="157"/>
      <c r="AH21" s="157"/>
    </row>
    <row r="22" spans="1:34" ht="21.05" customHeight="1" x14ac:dyDescent="0.3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70" t="s">
        <v>61</v>
      </c>
      <c r="N22" s="71"/>
      <c r="O22" s="72"/>
      <c r="P22" s="124"/>
      <c r="Q22" s="125"/>
      <c r="R22" s="126"/>
      <c r="S22" s="121"/>
      <c r="T22" s="122"/>
      <c r="U22" s="123"/>
      <c r="V22" s="124"/>
      <c r="W22" s="125"/>
      <c r="X22" s="126"/>
      <c r="AD22" s="154"/>
      <c r="AE22" s="157"/>
      <c r="AF22" s="157"/>
      <c r="AG22" s="157"/>
      <c r="AH22" s="157"/>
    </row>
    <row r="23" spans="1:34" ht="21.05" customHeight="1" x14ac:dyDescent="0.35">
      <c r="A23" s="57" t="s">
        <v>15</v>
      </c>
      <c r="B23" s="58"/>
      <c r="C23" s="59"/>
      <c r="D23" s="124">
        <v>147139</v>
      </c>
      <c r="E23" s="125"/>
      <c r="F23" s="126"/>
      <c r="G23" s="121">
        <v>175000</v>
      </c>
      <c r="H23" s="122"/>
      <c r="I23" s="123"/>
      <c r="J23" s="124">
        <v>100500</v>
      </c>
      <c r="K23" s="125"/>
      <c r="L23" s="126"/>
      <c r="M23" s="70" t="s">
        <v>38</v>
      </c>
      <c r="N23" s="71"/>
      <c r="O23" s="72"/>
      <c r="P23" s="124">
        <v>-4156.1000000000004</v>
      </c>
      <c r="Q23" s="125"/>
      <c r="R23" s="126"/>
      <c r="S23" s="121"/>
      <c r="T23" s="122"/>
      <c r="U23" s="123"/>
      <c r="V23" s="124"/>
      <c r="W23" s="125"/>
      <c r="X23" s="126"/>
      <c r="AD23" s="155">
        <f>AD19+AD21</f>
        <v>9989</v>
      </c>
      <c r="AE23" s="157" t="s">
        <v>75</v>
      </c>
      <c r="AF23" s="157"/>
      <c r="AG23" s="157"/>
      <c r="AH23" s="157"/>
    </row>
    <row r="24" spans="1:34" ht="21.05" customHeight="1" x14ac:dyDescent="0.35">
      <c r="A24" s="57" t="s">
        <v>16</v>
      </c>
      <c r="B24" s="58"/>
      <c r="C24" s="59"/>
      <c r="D24" s="124">
        <v>5175</v>
      </c>
      <c r="E24" s="125"/>
      <c r="F24" s="126"/>
      <c r="G24" s="121"/>
      <c r="H24" s="122"/>
      <c r="I24" s="123"/>
      <c r="J24" s="131">
        <v>780</v>
      </c>
      <c r="K24" s="132"/>
      <c r="L24" s="133"/>
      <c r="M24" s="61" t="s">
        <v>39</v>
      </c>
      <c r="N24" s="62"/>
      <c r="O24" s="63"/>
      <c r="P24" s="124"/>
      <c r="Q24" s="125"/>
      <c r="R24" s="126"/>
      <c r="S24" s="121">
        <v>-12000</v>
      </c>
      <c r="T24" s="122"/>
      <c r="U24" s="123"/>
      <c r="V24" s="124">
        <v>-8332.2999999999993</v>
      </c>
      <c r="W24" s="125"/>
      <c r="X24" s="126"/>
      <c r="AD24" s="155"/>
      <c r="AE24" s="157"/>
      <c r="AF24" s="157"/>
      <c r="AG24" s="157"/>
      <c r="AH24" s="157"/>
    </row>
    <row r="25" spans="1:34" ht="21.05" customHeight="1" x14ac:dyDescent="0.35">
      <c r="A25" s="165" t="s">
        <v>17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61" t="s">
        <v>40</v>
      </c>
      <c r="N25" s="62"/>
      <c r="O25" s="63"/>
      <c r="P25" s="134"/>
      <c r="Q25" s="135"/>
      <c r="R25" s="136"/>
      <c r="S25" s="137">
        <v>-1000</v>
      </c>
      <c r="T25" s="138"/>
      <c r="U25" s="139"/>
      <c r="V25" s="140"/>
      <c r="W25" s="141"/>
      <c r="X25" s="142"/>
    </row>
    <row r="26" spans="1:34" ht="21.05" customHeight="1" x14ac:dyDescent="0.35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61" t="s">
        <v>41</v>
      </c>
      <c r="N26" s="62"/>
      <c r="O26" s="63"/>
      <c r="P26" s="124"/>
      <c r="Q26" s="125"/>
      <c r="R26" s="126"/>
      <c r="S26" s="121">
        <v>-1000</v>
      </c>
      <c r="T26" s="122"/>
      <c r="U26" s="123"/>
      <c r="V26" s="124"/>
      <c r="W26" s="125"/>
      <c r="X26" s="126"/>
    </row>
    <row r="27" spans="1:34" ht="38.25" customHeight="1" x14ac:dyDescent="0.35">
      <c r="A27" s="171" t="s">
        <v>18</v>
      </c>
      <c r="B27" s="172"/>
      <c r="C27" s="173"/>
      <c r="D27" s="174">
        <v>10550</v>
      </c>
      <c r="E27" s="175"/>
      <c r="F27" s="176"/>
      <c r="G27" s="174"/>
      <c r="H27" s="175"/>
      <c r="I27" s="176"/>
      <c r="J27" s="174"/>
      <c r="K27" s="175"/>
      <c r="L27" s="176"/>
      <c r="M27" s="143" t="s">
        <v>53</v>
      </c>
      <c r="N27" s="144"/>
      <c r="O27" s="145"/>
      <c r="P27" s="124"/>
      <c r="Q27" s="125"/>
      <c r="R27" s="126"/>
      <c r="S27" s="121"/>
      <c r="T27" s="122"/>
      <c r="U27" s="123"/>
      <c r="V27" s="124"/>
      <c r="W27" s="125"/>
      <c r="X27" s="126"/>
    </row>
    <row r="28" spans="1:34" ht="21.05" customHeight="1" x14ac:dyDescent="0.35">
      <c r="A28" s="171" t="s">
        <v>19</v>
      </c>
      <c r="B28" s="172"/>
      <c r="C28" s="173"/>
      <c r="D28" s="174">
        <v>14045</v>
      </c>
      <c r="E28" s="175"/>
      <c r="F28" s="176"/>
      <c r="G28" s="174"/>
      <c r="H28" s="175"/>
      <c r="I28" s="176"/>
      <c r="J28" s="174">
        <v>750</v>
      </c>
      <c r="K28" s="175"/>
      <c r="L28" s="176"/>
      <c r="M28" s="70" t="s">
        <v>42</v>
      </c>
      <c r="N28" s="71"/>
      <c r="O28" s="72"/>
      <c r="P28" s="124"/>
      <c r="Q28" s="125"/>
      <c r="R28" s="126"/>
      <c r="S28" s="121">
        <v>-400</v>
      </c>
      <c r="T28" s="122"/>
      <c r="U28" s="123"/>
      <c r="V28" s="124"/>
      <c r="W28" s="125"/>
      <c r="X28" s="126"/>
    </row>
    <row r="29" spans="1:34" ht="21.05" customHeight="1" x14ac:dyDescent="0.35">
      <c r="A29" s="171" t="s">
        <v>12</v>
      </c>
      <c r="B29" s="172"/>
      <c r="C29" s="173"/>
      <c r="D29" s="174">
        <v>729.54</v>
      </c>
      <c r="E29" s="175"/>
      <c r="F29" s="176"/>
      <c r="G29" s="174"/>
      <c r="H29" s="175"/>
      <c r="I29" s="176"/>
      <c r="J29" s="174"/>
      <c r="K29" s="175"/>
      <c r="L29" s="176"/>
      <c r="M29" s="89" t="s">
        <v>43</v>
      </c>
      <c r="N29" s="89"/>
      <c r="O29" s="89"/>
      <c r="P29" s="124">
        <v>-847.5</v>
      </c>
      <c r="Q29" s="125"/>
      <c r="R29" s="126"/>
      <c r="S29" s="121">
        <v>-2300</v>
      </c>
      <c r="T29" s="122"/>
      <c r="U29" s="123"/>
      <c r="V29" s="124">
        <v>-847.5</v>
      </c>
      <c r="W29" s="125"/>
      <c r="X29" s="126"/>
    </row>
    <row r="30" spans="1:34" ht="21.05" customHeight="1" x14ac:dyDescent="0.35">
      <c r="A30" s="171" t="s">
        <v>2</v>
      </c>
      <c r="B30" s="172"/>
      <c r="C30" s="173"/>
      <c r="D30" s="174">
        <v>170</v>
      </c>
      <c r="E30" s="175"/>
      <c r="F30" s="176"/>
      <c r="G30" s="174"/>
      <c r="H30" s="175"/>
      <c r="I30" s="176"/>
      <c r="J30" s="174"/>
      <c r="K30" s="175"/>
      <c r="L30" s="176"/>
      <c r="M30" s="70" t="s">
        <v>44</v>
      </c>
      <c r="N30" s="71"/>
      <c r="O30" s="72"/>
      <c r="P30" s="124">
        <v>-2475.29</v>
      </c>
      <c r="Q30" s="125"/>
      <c r="R30" s="126"/>
      <c r="S30" s="121">
        <v>-2500</v>
      </c>
      <c r="T30" s="122"/>
      <c r="U30" s="123"/>
      <c r="V30" s="124">
        <v>-551.55999999999995</v>
      </c>
      <c r="W30" s="125"/>
      <c r="X30" s="126"/>
    </row>
    <row r="31" spans="1:34" ht="21.05" customHeight="1" x14ac:dyDescent="0.35">
      <c r="A31" s="171" t="s">
        <v>20</v>
      </c>
      <c r="B31" s="172"/>
      <c r="C31" s="173"/>
      <c r="D31" s="174"/>
      <c r="E31" s="175"/>
      <c r="F31" s="176"/>
      <c r="G31" s="174"/>
      <c r="H31" s="175"/>
      <c r="I31" s="176"/>
      <c r="J31" s="174"/>
      <c r="K31" s="175"/>
      <c r="L31" s="176"/>
      <c r="M31" s="70" t="s">
        <v>45</v>
      </c>
      <c r="N31" s="71"/>
      <c r="O31" s="72"/>
      <c r="P31" s="124">
        <v>-7111.73</v>
      </c>
      <c r="Q31" s="125"/>
      <c r="R31" s="126"/>
      <c r="S31" s="121">
        <v>-3000</v>
      </c>
      <c r="T31" s="122"/>
      <c r="U31" s="123"/>
      <c r="V31" s="124">
        <v>-10914.67</v>
      </c>
      <c r="W31" s="125"/>
      <c r="X31" s="126"/>
    </row>
    <row r="32" spans="1:34" ht="30.75" customHeight="1" x14ac:dyDescent="0.35">
      <c r="A32" s="177" t="s">
        <v>21</v>
      </c>
      <c r="B32" s="178"/>
      <c r="C32" s="179"/>
      <c r="D32" s="174">
        <f>SUM(D27:F31)</f>
        <v>25494.54</v>
      </c>
      <c r="E32" s="175"/>
      <c r="F32" s="176"/>
      <c r="G32" s="174">
        <f t="shared" ref="G32" si="0">SUM(G27:I31)</f>
        <v>0</v>
      </c>
      <c r="H32" s="175"/>
      <c r="I32" s="176"/>
      <c r="J32" s="174">
        <f t="shared" ref="J32" si="1">SUM(J27:L31)</f>
        <v>750</v>
      </c>
      <c r="K32" s="175"/>
      <c r="L32" s="176"/>
      <c r="M32" s="70" t="s">
        <v>46</v>
      </c>
      <c r="N32" s="71"/>
      <c r="O32" s="72"/>
      <c r="P32" s="124">
        <v>-9324.75</v>
      </c>
      <c r="Q32" s="125"/>
      <c r="R32" s="126"/>
      <c r="S32" s="121">
        <v>-40000</v>
      </c>
      <c r="T32" s="122"/>
      <c r="U32" s="123"/>
      <c r="V32" s="124"/>
      <c r="W32" s="125"/>
      <c r="X32" s="126"/>
    </row>
    <row r="33" spans="1:25" ht="21.05" customHeight="1" x14ac:dyDescent="0.35">
      <c r="A33" s="57" t="s">
        <v>22</v>
      </c>
      <c r="B33" s="58"/>
      <c r="C33" s="59"/>
      <c r="D33" s="124">
        <v>6950</v>
      </c>
      <c r="E33" s="125"/>
      <c r="F33" s="126"/>
      <c r="G33" s="121">
        <v>8000</v>
      </c>
      <c r="H33" s="122"/>
      <c r="I33" s="123"/>
      <c r="J33" s="124"/>
      <c r="K33" s="125"/>
      <c r="L33" s="126"/>
      <c r="M33" s="70" t="s">
        <v>47</v>
      </c>
      <c r="N33" s="71"/>
      <c r="O33" s="72"/>
      <c r="P33" s="124">
        <v>-8765</v>
      </c>
      <c r="Q33" s="125"/>
      <c r="R33" s="126"/>
      <c r="S33" s="121">
        <v>-10000</v>
      </c>
      <c r="T33" s="122"/>
      <c r="U33" s="123"/>
      <c r="V33" s="124">
        <v>-18395</v>
      </c>
      <c r="W33" s="125"/>
      <c r="X33" s="126"/>
    </row>
    <row r="34" spans="1:25" ht="21.05" customHeight="1" x14ac:dyDescent="0.35">
      <c r="A34" s="57" t="s">
        <v>23</v>
      </c>
      <c r="B34" s="58"/>
      <c r="C34" s="59"/>
      <c r="D34" s="124"/>
      <c r="E34" s="125"/>
      <c r="F34" s="126"/>
      <c r="G34" s="121"/>
      <c r="H34" s="122"/>
      <c r="I34" s="123"/>
      <c r="J34" s="124">
        <v>971</v>
      </c>
      <c r="K34" s="125"/>
      <c r="L34" s="126"/>
      <c r="M34" s="70" t="s">
        <v>48</v>
      </c>
      <c r="N34" s="71"/>
      <c r="O34" s="72"/>
      <c r="P34" s="124">
        <v>-8368.7000000000007</v>
      </c>
      <c r="Q34" s="125"/>
      <c r="R34" s="126"/>
      <c r="S34" s="121">
        <v>-27000</v>
      </c>
      <c r="T34" s="122"/>
      <c r="U34" s="123"/>
      <c r="V34" s="124">
        <v>-667.9</v>
      </c>
      <c r="W34" s="125"/>
      <c r="X34" s="126"/>
    </row>
    <row r="35" spans="1:25" ht="21.05" customHeight="1" x14ac:dyDescent="0.35">
      <c r="A35" s="77" t="s">
        <v>71</v>
      </c>
      <c r="B35" s="78"/>
      <c r="C35" s="79"/>
      <c r="D35" s="124">
        <v>790.8</v>
      </c>
      <c r="E35" s="125"/>
      <c r="F35" s="126"/>
      <c r="G35" s="121"/>
      <c r="H35" s="122"/>
      <c r="I35" s="123"/>
      <c r="J35" s="124"/>
      <c r="K35" s="125"/>
      <c r="L35" s="126"/>
      <c r="M35" s="70" t="s">
        <v>49</v>
      </c>
      <c r="N35" s="71"/>
      <c r="O35" s="72"/>
      <c r="P35" s="124">
        <v>-180</v>
      </c>
      <c r="Q35" s="125"/>
      <c r="R35" s="126"/>
      <c r="S35" s="121">
        <v>-1000</v>
      </c>
      <c r="T35" s="122"/>
      <c r="U35" s="123"/>
      <c r="V35" s="124"/>
      <c r="W35" s="125"/>
      <c r="X35" s="126"/>
    </row>
    <row r="36" spans="1:25" ht="21.05" customHeight="1" x14ac:dyDescent="0.35">
      <c r="A36" s="77" t="s">
        <v>60</v>
      </c>
      <c r="B36" s="78"/>
      <c r="C36" s="79"/>
      <c r="D36" s="124">
        <v>40380.589999999997</v>
      </c>
      <c r="E36" s="125"/>
      <c r="F36" s="126"/>
      <c r="G36" s="121"/>
      <c r="H36" s="122"/>
      <c r="I36" s="123"/>
      <c r="J36" s="124"/>
      <c r="K36" s="125"/>
      <c r="L36" s="126"/>
      <c r="M36" s="70" t="s">
        <v>50</v>
      </c>
      <c r="N36" s="71"/>
      <c r="O36" s="72"/>
      <c r="P36" s="124">
        <v>-904</v>
      </c>
      <c r="Q36" s="125"/>
      <c r="R36" s="126"/>
      <c r="S36" s="121">
        <v>-1000</v>
      </c>
      <c r="T36" s="122"/>
      <c r="U36" s="123"/>
      <c r="V36" s="124">
        <v>-1333.4</v>
      </c>
      <c r="W36" s="125"/>
      <c r="X36" s="126"/>
    </row>
    <row r="37" spans="1:25" ht="21.05" customHeight="1" x14ac:dyDescent="0.35">
      <c r="A37" s="77"/>
      <c r="B37" s="78"/>
      <c r="C37" s="79"/>
      <c r="D37" s="124"/>
      <c r="E37" s="125"/>
      <c r="F37" s="126"/>
      <c r="G37" s="121"/>
      <c r="H37" s="122"/>
      <c r="I37" s="123"/>
      <c r="J37" s="124"/>
      <c r="K37" s="125"/>
      <c r="L37" s="126"/>
      <c r="M37" s="70" t="s">
        <v>51</v>
      </c>
      <c r="N37" s="71"/>
      <c r="O37" s="72"/>
      <c r="P37" s="124"/>
      <c r="Q37" s="125"/>
      <c r="R37" s="126"/>
      <c r="S37" s="121">
        <v>-1000</v>
      </c>
      <c r="T37" s="122"/>
      <c r="U37" s="123"/>
      <c r="V37" s="124">
        <v>-5397.11</v>
      </c>
      <c r="W37" s="125"/>
      <c r="X37" s="126"/>
    </row>
    <row r="38" spans="1:25" ht="21.05" customHeight="1" thickBot="1" x14ac:dyDescent="0.45">
      <c r="A38" s="74" t="s">
        <v>24</v>
      </c>
      <c r="B38" s="75"/>
      <c r="C38" s="76"/>
      <c r="D38" s="124">
        <f>SUM(D9,D17:F24,D32:F36)</f>
        <v>257206.66</v>
      </c>
      <c r="E38" s="125"/>
      <c r="F38" s="126"/>
      <c r="G38" s="121">
        <f>SUM(G9,G17,G19,G20,G21,G23,G24,G32,G33,G34)</f>
        <v>239500</v>
      </c>
      <c r="H38" s="122"/>
      <c r="I38" s="123"/>
      <c r="J38" s="131">
        <f>SUM(J9,J17,J19,J20,J21,J23,J24,J32,J33,J34)</f>
        <v>114072.77</v>
      </c>
      <c r="K38" s="132"/>
      <c r="L38" s="133"/>
      <c r="M38" s="74" t="s">
        <v>52</v>
      </c>
      <c r="N38" s="75"/>
      <c r="O38" s="76"/>
      <c r="P38" s="124">
        <f>SUM(P9:R37)</f>
        <v>-148596.46000000002</v>
      </c>
      <c r="Q38" s="125"/>
      <c r="R38" s="126"/>
      <c r="S38" s="121">
        <f>SUM(S9:U37)</f>
        <v>-324870</v>
      </c>
      <c r="T38" s="122"/>
      <c r="U38" s="123"/>
      <c r="V38" s="124">
        <f t="shared" ref="V38" si="2">SUM(V9:X37)</f>
        <v>-146923.76999999996</v>
      </c>
      <c r="W38" s="125"/>
      <c r="X38" s="126"/>
      <c r="Y38" s="4"/>
    </row>
    <row r="39" spans="1:25" ht="21.05" customHeight="1" x14ac:dyDescent="0.3">
      <c r="A39" s="5"/>
      <c r="B39" s="1"/>
      <c r="C39" s="1"/>
      <c r="D39" s="1"/>
      <c r="E39" s="1"/>
      <c r="F39" s="5"/>
      <c r="G39" s="1"/>
      <c r="H39" s="1"/>
      <c r="I39" s="99" t="s">
        <v>54</v>
      </c>
      <c r="J39" s="100"/>
      <c r="K39" s="100"/>
      <c r="L39" s="101"/>
      <c r="M39" s="107">
        <f>SUM(D38--P38)</f>
        <v>108610.19999999998</v>
      </c>
      <c r="N39" s="107"/>
      <c r="O39" s="107"/>
      <c r="P39" s="108"/>
      <c r="U39" s="4"/>
    </row>
    <row r="40" spans="1:25" ht="21.05" customHeight="1" x14ac:dyDescent="0.75">
      <c r="I40" s="99"/>
      <c r="J40" s="102"/>
      <c r="K40" s="102"/>
      <c r="L40" s="103"/>
      <c r="M40" s="107"/>
      <c r="N40" s="107"/>
      <c r="O40" s="107"/>
      <c r="P40" s="108"/>
      <c r="Q40" s="3"/>
    </row>
    <row r="41" spans="1:25" ht="21.05" customHeight="1" thickBot="1" x14ac:dyDescent="0.8">
      <c r="I41" s="104"/>
      <c r="J41" s="105"/>
      <c r="K41" s="105"/>
      <c r="L41" s="106"/>
      <c r="M41" s="109"/>
      <c r="N41" s="109"/>
      <c r="O41" s="109"/>
      <c r="P41" s="110"/>
      <c r="Q41" s="3"/>
    </row>
    <row r="42" spans="1:25" ht="14.95" customHeight="1" x14ac:dyDescent="0.75">
      <c r="I42" s="2"/>
      <c r="J42" s="2"/>
      <c r="K42" s="2"/>
      <c r="L42" s="2"/>
      <c r="M42" s="2"/>
      <c r="N42" s="3"/>
      <c r="O42" s="3"/>
      <c r="P42" s="3"/>
      <c r="Q42" s="3"/>
    </row>
    <row r="43" spans="1:25" x14ac:dyDescent="0.3">
      <c r="L43" s="4"/>
    </row>
  </sheetData>
  <mergeCells count="246">
    <mergeCell ref="S38:U38"/>
    <mergeCell ref="V38:X38"/>
    <mergeCell ref="I39:L41"/>
    <mergeCell ref="M39:P41"/>
    <mergeCell ref="A38:C38"/>
    <mergeCell ref="D38:F38"/>
    <mergeCell ref="G38:I38"/>
    <mergeCell ref="J38:L38"/>
    <mergeCell ref="M38:O38"/>
    <mergeCell ref="P38:R38"/>
    <mergeCell ref="S36:U36"/>
    <mergeCell ref="V36:X36"/>
    <mergeCell ref="A37:C37"/>
    <mergeCell ref="D37:F37"/>
    <mergeCell ref="G37:I37"/>
    <mergeCell ref="J37:L37"/>
    <mergeCell ref="M37:O37"/>
    <mergeCell ref="P37:R37"/>
    <mergeCell ref="S37:U37"/>
    <mergeCell ref="V37:X37"/>
    <mergeCell ref="A36:C36"/>
    <mergeCell ref="D36:F36"/>
    <mergeCell ref="G36:I36"/>
    <mergeCell ref="J36:L36"/>
    <mergeCell ref="M36:O36"/>
    <mergeCell ref="P36:R36"/>
    <mergeCell ref="S34:U34"/>
    <mergeCell ref="V34:X34"/>
    <mergeCell ref="A35:C35"/>
    <mergeCell ref="D35:F35"/>
    <mergeCell ref="G35:I35"/>
    <mergeCell ref="J35:L35"/>
    <mergeCell ref="M35:O35"/>
    <mergeCell ref="P35:R35"/>
    <mergeCell ref="S35:U35"/>
    <mergeCell ref="V35:X35"/>
    <mergeCell ref="A34:C34"/>
    <mergeCell ref="D34:F34"/>
    <mergeCell ref="G34:I34"/>
    <mergeCell ref="J34:L34"/>
    <mergeCell ref="M34:O34"/>
    <mergeCell ref="P34:R34"/>
    <mergeCell ref="S32:U32"/>
    <mergeCell ref="V32:X32"/>
    <mergeCell ref="A33:C33"/>
    <mergeCell ref="D33:F33"/>
    <mergeCell ref="G33:I33"/>
    <mergeCell ref="J33:L33"/>
    <mergeCell ref="M33:O33"/>
    <mergeCell ref="P33:R33"/>
    <mergeCell ref="S33:U33"/>
    <mergeCell ref="V33:X33"/>
    <mergeCell ref="A32:C32"/>
    <mergeCell ref="D32:F32"/>
    <mergeCell ref="G32:I32"/>
    <mergeCell ref="J32:L32"/>
    <mergeCell ref="M32:O32"/>
    <mergeCell ref="P32:R32"/>
    <mergeCell ref="S30:U30"/>
    <mergeCell ref="V30:X30"/>
    <mergeCell ref="A31:C31"/>
    <mergeCell ref="D31:F31"/>
    <mergeCell ref="G31:I31"/>
    <mergeCell ref="J31:L31"/>
    <mergeCell ref="M31:O31"/>
    <mergeCell ref="P31:R31"/>
    <mergeCell ref="S31:U31"/>
    <mergeCell ref="V31:X31"/>
    <mergeCell ref="A30:C30"/>
    <mergeCell ref="D30:F30"/>
    <mergeCell ref="G30:I30"/>
    <mergeCell ref="J30:L30"/>
    <mergeCell ref="M30:O30"/>
    <mergeCell ref="P30:R30"/>
    <mergeCell ref="A29:C29"/>
    <mergeCell ref="D29:F29"/>
    <mergeCell ref="G29:I29"/>
    <mergeCell ref="J29:L29"/>
    <mergeCell ref="M29:O29"/>
    <mergeCell ref="P29:R29"/>
    <mergeCell ref="S29:U29"/>
    <mergeCell ref="V29:X29"/>
    <mergeCell ref="A28:C28"/>
    <mergeCell ref="D28:F28"/>
    <mergeCell ref="G28:I28"/>
    <mergeCell ref="J28:L28"/>
    <mergeCell ref="M28:O28"/>
    <mergeCell ref="P28:R28"/>
    <mergeCell ref="A27:C27"/>
    <mergeCell ref="D27:F27"/>
    <mergeCell ref="G27:I27"/>
    <mergeCell ref="J27:L27"/>
    <mergeCell ref="M27:O27"/>
    <mergeCell ref="P27:R27"/>
    <mergeCell ref="S27:U27"/>
    <mergeCell ref="V27:X27"/>
    <mergeCell ref="S28:U28"/>
    <mergeCell ref="V28:X28"/>
    <mergeCell ref="A25:L26"/>
    <mergeCell ref="M25:O25"/>
    <mergeCell ref="P25:R25"/>
    <mergeCell ref="S25:U25"/>
    <mergeCell ref="V25:X25"/>
    <mergeCell ref="M26:O26"/>
    <mergeCell ref="P26:R26"/>
    <mergeCell ref="S26:U26"/>
    <mergeCell ref="V26:X26"/>
    <mergeCell ref="S23:U23"/>
    <mergeCell ref="V23:X23"/>
    <mergeCell ref="AD23:AD24"/>
    <mergeCell ref="AE23:AH24"/>
    <mergeCell ref="A24:C24"/>
    <mergeCell ref="D24:F24"/>
    <mergeCell ref="G24:I24"/>
    <mergeCell ref="J24:L24"/>
    <mergeCell ref="M24:O24"/>
    <mergeCell ref="P24:R24"/>
    <mergeCell ref="A23:C23"/>
    <mergeCell ref="D23:F23"/>
    <mergeCell ref="G23:I23"/>
    <mergeCell ref="J23:L23"/>
    <mergeCell ref="M23:O23"/>
    <mergeCell ref="P23:R23"/>
    <mergeCell ref="S24:U24"/>
    <mergeCell ref="V24:X24"/>
    <mergeCell ref="S21:U21"/>
    <mergeCell ref="V21:X21"/>
    <mergeCell ref="AD21:AD22"/>
    <mergeCell ref="AE21:AH22"/>
    <mergeCell ref="A22:L22"/>
    <mergeCell ref="M22:O22"/>
    <mergeCell ref="P22:R22"/>
    <mergeCell ref="S22:U22"/>
    <mergeCell ref="V22:X22"/>
    <mergeCell ref="A21:C21"/>
    <mergeCell ref="D21:F21"/>
    <mergeCell ref="G21:I21"/>
    <mergeCell ref="J21:L21"/>
    <mergeCell ref="M21:O21"/>
    <mergeCell ref="P21:R21"/>
    <mergeCell ref="AD19:AD20"/>
    <mergeCell ref="AE19:AH20"/>
    <mergeCell ref="A20:C20"/>
    <mergeCell ref="D20:F20"/>
    <mergeCell ref="G20:I20"/>
    <mergeCell ref="J20:L20"/>
    <mergeCell ref="M20:O20"/>
    <mergeCell ref="P20:R20"/>
    <mergeCell ref="S20:U20"/>
    <mergeCell ref="V20:X20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18:C18"/>
    <mergeCell ref="D18:F18"/>
    <mergeCell ref="G18:I18"/>
    <mergeCell ref="J18:L18"/>
    <mergeCell ref="M18:O18"/>
    <mergeCell ref="P18:R18"/>
    <mergeCell ref="V15:X15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6:C16"/>
    <mergeCell ref="D16:F16"/>
    <mergeCell ref="G16:I16"/>
    <mergeCell ref="J16:L16"/>
    <mergeCell ref="M16:O16"/>
    <mergeCell ref="P16:R16"/>
    <mergeCell ref="S13:U13"/>
    <mergeCell ref="V13:X13"/>
    <mergeCell ref="Z13:AH18"/>
    <mergeCell ref="A14:C14"/>
    <mergeCell ref="D14:F14"/>
    <mergeCell ref="G14:I14"/>
    <mergeCell ref="J14:L14"/>
    <mergeCell ref="M14:O14"/>
    <mergeCell ref="P14:R14"/>
    <mergeCell ref="S14:U14"/>
    <mergeCell ref="A13:C13"/>
    <mergeCell ref="D13:F13"/>
    <mergeCell ref="G13:I13"/>
    <mergeCell ref="J13:L13"/>
    <mergeCell ref="M13:O13"/>
    <mergeCell ref="P13:R13"/>
    <mergeCell ref="V14:X14"/>
    <mergeCell ref="A15:C15"/>
    <mergeCell ref="D15:F15"/>
    <mergeCell ref="G15:I15"/>
    <mergeCell ref="J15:L15"/>
    <mergeCell ref="M15:O15"/>
    <mergeCell ref="P15:R15"/>
    <mergeCell ref="S15:U15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1:C11"/>
    <mergeCell ref="D11:F11"/>
    <mergeCell ref="G11:I11"/>
    <mergeCell ref="J11:L11"/>
    <mergeCell ref="M11:O11"/>
    <mergeCell ref="P11:R11"/>
    <mergeCell ref="S9:U9"/>
    <mergeCell ref="V9:X9"/>
    <mergeCell ref="A10:L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</mergeCells>
  <pageMargins left="0.7" right="0.7" top="0.75" bottom="0.75" header="0.3" footer="0.3"/>
  <pageSetup scale="5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Janauary 2022</vt:lpstr>
      <vt:lpstr>February 2022</vt:lpstr>
      <vt:lpstr>March 2022</vt:lpstr>
      <vt:lpstr>'August 2021'!Print_Area</vt:lpstr>
      <vt:lpstr>'December 2021'!Print_Area</vt:lpstr>
      <vt:lpstr>'February 2022'!Print_Area</vt:lpstr>
      <vt:lpstr>'Janauary 2022'!Print_Area</vt:lpstr>
      <vt:lpstr>'July 2021'!Print_Area</vt:lpstr>
      <vt:lpstr>'March 2022'!Print_Area</vt:lpstr>
      <vt:lpstr>'November 2021'!Print_Area</vt:lpstr>
      <vt:lpstr>'October 2021'!Print_Area</vt:lpstr>
      <vt:lpstr>'September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Hogen</dc:creator>
  <cp:lastModifiedBy>Bryan Boyle</cp:lastModifiedBy>
  <cp:lastPrinted>2021-08-11T23:15:00Z</cp:lastPrinted>
  <dcterms:created xsi:type="dcterms:W3CDTF">2021-05-12T02:58:38Z</dcterms:created>
  <dcterms:modified xsi:type="dcterms:W3CDTF">2022-04-10T23:40:46Z</dcterms:modified>
</cp:coreProperties>
</file>